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проект 2014-2015" sheetId="1" r:id="rId1"/>
    <sheet name="по голосованию" sheetId="2" r:id="rId2"/>
  </sheets>
  <definedNames/>
  <calcPr fullCalcOnLoad="1" fullPrecision="0"/>
</workbook>
</file>

<file path=xl/sharedStrings.xml><?xml version="1.0" encoding="utf-8"?>
<sst xmlns="http://schemas.openxmlformats.org/spreadsheetml/2006/main" count="385" uniqueCount="128">
  <si>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</si>
  <si>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</si>
  <si>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</si>
  <si>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</si>
  <si>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</si>
  <si>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</si>
  <si>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</si>
  <si>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</si>
  <si>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</si>
  <si>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</si>
  <si>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</si>
  <si>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</si>
  <si>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</si>
  <si>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</si>
  <si>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</si>
  <si>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</si>
  <si>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</si>
  <si>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</si>
  <si>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</si>
  <si>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</si>
  <si>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</si>
  <si>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</si>
  <si>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</si>
  <si>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</si>
  <si>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</si>
  <si>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</si>
  <si>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</si>
  <si>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</si>
  <si>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</si>
  <si>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</si>
  <si>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</si>
  <si>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</si>
  <si>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>Работы заявочного характера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</si>
  <si>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</si>
  <si>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</si>
  <si>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предмет накипиобразования латунных трубок ( со снятием калачей )</t>
  </si>
  <si>
    <t>установка КИП на ВВП</t>
  </si>
  <si>
    <t>врезка манометра на водяной узел холодной воды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</si>
  <si>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</si>
  <si>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</si>
  <si>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</si>
  <si>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</si>
  <si>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</si>
  <si>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</si>
  <si>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</si>
  <si>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</si>
  <si>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</si>
  <si>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</si>
  <si>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</si>
  <si>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</si>
  <si>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</si>
  <si>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ревизия задвижек  ХВС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</si>
  <si>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</si>
  <si>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</si>
  <si>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</si>
  <si>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</si>
  <si>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</si>
  <si>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</si>
  <si>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</si>
  <si>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</si>
  <si>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</si>
  <si>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</si>
  <si>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</si>
  <si>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</si>
  <si>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</si>
  <si>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</si>
  <si>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</si>
  <si>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</si>
  <si>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</si>
  <si>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</si>
  <si>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</si>
  <si>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</si>
  <si>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</si>
  <si>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</si>
  <si>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</si>
  <si>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восстановление общедомового уличного освещения</t>
  </si>
  <si>
    <t>замена ( поверка ) КИП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</si>
  <si>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</si>
  <si>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</si>
  <si>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</si>
  <si>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</si>
  <si>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Расчет размера платы за содержание и ремонт общего имущества в многоквартирном доме</t>
  </si>
  <si>
    <t>1 раз в 4 месяца</t>
  </si>
  <si>
    <t>Предлагаемый перечень работ по текущему ремонту                                       ( на выбор собственников)</t>
  </si>
  <si>
    <t>ВСЕГО:</t>
  </si>
  <si>
    <t xml:space="preserve">от _____________ 2011г </t>
  </si>
  <si>
    <t>ревизия задвижек  ХВС диам.100мм-1шт.</t>
  </si>
  <si>
    <t>очистка от накипиобразования пластинчатого бойлера</t>
  </si>
  <si>
    <t>промывка системы центрального отопления</t>
  </si>
  <si>
    <t>подключение системы отопления с регулировкой</t>
  </si>
  <si>
    <t>Обслуживание общедомовых приборов учета теплоэнергии</t>
  </si>
  <si>
    <t>договорная и претензионно - 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</si>
  <si>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</si>
  <si>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</si>
  <si>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</si>
  <si>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</si>
  <si>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</si>
  <si>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</si>
  <si>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</si>
  <si>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</si>
  <si>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</si>
  <si>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</si>
  <si>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</si>
  <si>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</si>
  <si>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</si>
  <si>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замена КИП манометр 8 шт., термометр 8 шт.</t>
  </si>
  <si>
    <t>замена КИП манометр 8 шт.</t>
  </si>
  <si>
    <t>Сбор, вывоз и утилизация ТБО, руб/м2</t>
  </si>
  <si>
    <t xml:space="preserve">удлинение водостоков </t>
  </si>
  <si>
    <t>переврезка отопления лестничных клеток за эл.узел</t>
  </si>
  <si>
    <t>2014 - 2015 г.</t>
  </si>
  <si>
    <t>Итого</t>
  </si>
  <si>
    <t>заполнение электронных паспортов</t>
  </si>
  <si>
    <t>Поверка прибора учета теплоснабжения</t>
  </si>
  <si>
    <t>гидравлическое испытание эл.узлов и запорной арматуры</t>
  </si>
  <si>
    <t>2 раз в год</t>
  </si>
  <si>
    <t>пылеудаление и дезинфекция вентиляционных каналов без пробивки</t>
  </si>
  <si>
    <t>1 раз в 3 года</t>
  </si>
  <si>
    <t>по адресу: ул. Ленинского Комсомола, д.50А (Sобщ.=2351,4м2, Sзем.уч.=4663,3м2)</t>
  </si>
  <si>
    <t>Погашение задолженности прошлых периодов</t>
  </si>
  <si>
    <t>по состоянию на 01.08.2014г.</t>
  </si>
  <si>
    <t>ремонт отмостки под лоджиями 17 м2</t>
  </si>
  <si>
    <t>установка шаровых кранов Р1Р4 диам.15мм-4шт.</t>
  </si>
  <si>
    <t xml:space="preserve">крепление трубопроводов ГВС </t>
  </si>
  <si>
    <t>монтаж кабельных линий от термосопротивлений до приборов учета тепла системы теплоснабжения и ГВС МКД</t>
  </si>
  <si>
    <t>электроизмерения (замеры сопротивления изоляции)</t>
  </si>
  <si>
    <t>установка электронного регулятора на ВВП</t>
  </si>
  <si>
    <t>Проект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</si>
</sst>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8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0" fillId="24" borderId="17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4" borderId="18" xfId="0" applyNumberFormat="1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/>
    </xf>
    <xf numFmtId="2" fontId="19" fillId="24" borderId="11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2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18" fillId="24" borderId="18" xfId="0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2" fontId="19" fillId="24" borderId="16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left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2" fontId="19" fillId="24" borderId="2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8" xfId="0" applyNumberFormat="1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left" vertical="center" wrapText="1"/>
    </xf>
    <xf numFmtId="0" fontId="22" fillId="24" borderId="18" xfId="0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18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center" vertical="center" wrapText="1"/>
    </xf>
    <xf numFmtId="2" fontId="24" fillId="24" borderId="14" xfId="0" applyNumberFormat="1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left" vertical="center" wrapText="1"/>
    </xf>
    <xf numFmtId="0" fontId="18" fillId="24" borderId="30" xfId="0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2" fontId="24" fillId="24" borderId="15" xfId="0" applyNumberFormat="1" applyFont="1" applyFill="1" applyBorder="1" applyAlignment="1">
      <alignment horizontal="center" vertical="center" wrapText="1"/>
    </xf>
    <xf numFmtId="2" fontId="24" fillId="24" borderId="16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2" fontId="18" fillId="24" borderId="31" xfId="0" applyNumberFormat="1" applyFont="1" applyFill="1" applyBorder="1" applyAlignment="1">
      <alignment horizontal="center" vertical="center" wrapText="1"/>
    </xf>
    <xf numFmtId="2" fontId="18" fillId="24" borderId="32" xfId="0" applyNumberFormat="1" applyFont="1" applyFill="1" applyBorder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2" fontId="0" fillId="24" borderId="33" xfId="0" applyNumberFormat="1" applyFont="1" applyFill="1" applyBorder="1" applyAlignment="1">
      <alignment horizontal="center" vertical="center" wrapText="1"/>
    </xf>
    <xf numFmtId="2" fontId="0" fillId="24" borderId="34" xfId="0" applyNumberFormat="1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left" vertical="center" wrapText="1"/>
    </xf>
    <xf numFmtId="0" fontId="0" fillId="24" borderId="33" xfId="0" applyFont="1" applyFill="1" applyBorder="1" applyAlignment="1">
      <alignment horizontal="center" vertical="center" wrapText="1"/>
    </xf>
    <xf numFmtId="2" fontId="0" fillId="24" borderId="36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7" xfId="0" applyNumberFormat="1" applyFont="1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center" vertical="center" wrapText="1"/>
    </xf>
    <xf numFmtId="0" fontId="19" fillId="24" borderId="39" xfId="0" applyFont="1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3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zoomScale="75" zoomScaleNormal="75" zoomScalePageLayoutView="0" workbookViewId="0" topLeftCell="A53">
      <selection activeCell="J130" sqref="J130"/>
    </sheetView>
  </sheetViews>
  <sheetFormatPr defaultColWidth="9.00390625" defaultRowHeight="12.75"/>
  <cols>
    <col min="1" max="1" width="81.75390625" style="28" customWidth="1"/>
    <col min="2" max="2" width="19.125" style="28" customWidth="1"/>
    <col min="3" max="3" width="13.875" style="28" hidden="1" customWidth="1"/>
    <col min="4" max="4" width="14.875" style="28" customWidth="1"/>
    <col min="5" max="5" width="13.875" style="28" hidden="1" customWidth="1"/>
    <col min="6" max="6" width="20.875" style="28" hidden="1" customWidth="1"/>
    <col min="7" max="7" width="13.875" style="28" customWidth="1"/>
    <col min="8" max="8" width="20.875" style="28" customWidth="1"/>
    <col min="9" max="9" width="15.375" style="28" customWidth="1"/>
    <col min="10" max="10" width="20.00390625" style="28" customWidth="1"/>
    <col min="11" max="11" width="15.375" style="28" customWidth="1"/>
    <col min="12" max="12" width="15.375" style="29" customWidth="1"/>
    <col min="13" max="14" width="15.375" style="28" customWidth="1"/>
    <col min="15" max="16384" width="9.125" style="28" customWidth="1"/>
  </cols>
  <sheetData>
    <row r="1" spans="1:8" ht="16.5" customHeight="1">
      <c r="A1" s="106" t="s">
        <v>0</v>
      </c>
      <c r="B1" s="107"/>
      <c r="C1" s="107"/>
      <c r="D1" s="107"/>
      <c r="E1" s="107"/>
      <c r="F1" s="107"/>
      <c r="G1" s="107"/>
      <c r="H1" s="107"/>
    </row>
    <row r="2" spans="1:8" ht="21.75" customHeight="1">
      <c r="A2" s="76" t="s">
        <v>110</v>
      </c>
      <c r="B2" s="108" t="s">
        <v>1</v>
      </c>
      <c r="C2" s="108"/>
      <c r="D2" s="108"/>
      <c r="E2" s="108"/>
      <c r="F2" s="108"/>
      <c r="G2" s="107"/>
      <c r="H2" s="107"/>
    </row>
    <row r="3" spans="2:8" ht="14.25" customHeight="1">
      <c r="B3" s="108" t="s">
        <v>2</v>
      </c>
      <c r="C3" s="108"/>
      <c r="D3" s="108"/>
      <c r="E3" s="108"/>
      <c r="F3" s="108"/>
      <c r="G3" s="107"/>
      <c r="H3" s="107"/>
    </row>
    <row r="4" spans="2:8" ht="14.25" customHeight="1">
      <c r="B4" s="108" t="s">
        <v>85</v>
      </c>
      <c r="C4" s="108"/>
      <c r="D4" s="108"/>
      <c r="E4" s="108"/>
      <c r="F4" s="108"/>
      <c r="G4" s="107"/>
      <c r="H4" s="107"/>
    </row>
    <row r="5" spans="1:9" ht="35.25" customHeight="1">
      <c r="A5" s="109" t="s">
        <v>127</v>
      </c>
      <c r="B5" s="109"/>
      <c r="C5" s="109"/>
      <c r="D5" s="109"/>
      <c r="E5" s="109"/>
      <c r="F5" s="109"/>
      <c r="G5" s="109"/>
      <c r="H5" s="109"/>
      <c r="I5" s="30"/>
    </row>
    <row r="6" spans="1:12" s="31" customFormat="1" ht="22.5" customHeight="1">
      <c r="A6" s="95" t="s">
        <v>3</v>
      </c>
      <c r="B6" s="95"/>
      <c r="C6" s="95"/>
      <c r="D6" s="95"/>
      <c r="E6" s="96"/>
      <c r="F6" s="96"/>
      <c r="G6" s="96"/>
      <c r="H6" s="96"/>
      <c r="L6" s="32"/>
    </row>
    <row r="7" spans="1:8" s="33" customFormat="1" ht="18.75" customHeight="1">
      <c r="A7" s="95" t="s">
        <v>118</v>
      </c>
      <c r="B7" s="95"/>
      <c r="C7" s="95"/>
      <c r="D7" s="95"/>
      <c r="E7" s="96"/>
      <c r="F7" s="96"/>
      <c r="G7" s="96"/>
      <c r="H7" s="96"/>
    </row>
    <row r="8" spans="1:8" s="34" customFormat="1" ht="17.25" customHeight="1">
      <c r="A8" s="97" t="s">
        <v>79</v>
      </c>
      <c r="B8" s="97"/>
      <c r="C8" s="97"/>
      <c r="D8" s="97"/>
      <c r="E8" s="98"/>
      <c r="F8" s="98"/>
      <c r="G8" s="98"/>
      <c r="H8" s="98"/>
    </row>
    <row r="9" spans="1:8" s="33" customFormat="1" ht="30" customHeight="1" thickBot="1">
      <c r="A9" s="99" t="s">
        <v>81</v>
      </c>
      <c r="B9" s="99"/>
      <c r="C9" s="99"/>
      <c r="D9" s="99"/>
      <c r="E9" s="100"/>
      <c r="F9" s="100"/>
      <c r="G9" s="100"/>
      <c r="H9" s="100"/>
    </row>
    <row r="10" spans="1:12" s="6" customFormat="1" ht="139.5" customHeight="1" thickBot="1">
      <c r="A10" s="35" t="s">
        <v>4</v>
      </c>
      <c r="B10" s="36" t="s">
        <v>5</v>
      </c>
      <c r="C10" s="2" t="s">
        <v>6</v>
      </c>
      <c r="D10" s="2" t="s">
        <v>33</v>
      </c>
      <c r="E10" s="2" t="s">
        <v>6</v>
      </c>
      <c r="F10" s="37" t="s">
        <v>7</v>
      </c>
      <c r="G10" s="2" t="s">
        <v>6</v>
      </c>
      <c r="H10" s="37" t="s">
        <v>7</v>
      </c>
      <c r="L10" s="7"/>
    </row>
    <row r="11" spans="1:12" s="13" customFormat="1" ht="12.75">
      <c r="A11" s="38">
        <v>1</v>
      </c>
      <c r="B11" s="39">
        <v>2</v>
      </c>
      <c r="C11" s="39">
        <v>3</v>
      </c>
      <c r="D11" s="40"/>
      <c r="E11" s="39">
        <v>3</v>
      </c>
      <c r="F11" s="41">
        <v>4</v>
      </c>
      <c r="G11" s="42">
        <v>3</v>
      </c>
      <c r="H11" s="43">
        <v>4</v>
      </c>
      <c r="L11" s="14"/>
    </row>
    <row r="12" spans="1:12" s="13" customFormat="1" ht="49.5" customHeight="1">
      <c r="A12" s="101" t="s">
        <v>8</v>
      </c>
      <c r="B12" s="102"/>
      <c r="C12" s="102"/>
      <c r="D12" s="102"/>
      <c r="E12" s="102"/>
      <c r="F12" s="102"/>
      <c r="G12" s="103"/>
      <c r="H12" s="104"/>
      <c r="L12" s="14"/>
    </row>
    <row r="13" spans="1:12" s="6" customFormat="1" ht="18.75">
      <c r="A13" s="44" t="s">
        <v>9</v>
      </c>
      <c r="B13" s="45" t="s">
        <v>10</v>
      </c>
      <c r="C13" s="46">
        <f>F13*12</f>
        <v>0</v>
      </c>
      <c r="D13" s="47">
        <f>G13*I13</f>
        <v>75338.86</v>
      </c>
      <c r="E13" s="46">
        <f>H13*12</f>
        <v>32.04</v>
      </c>
      <c r="F13" s="48"/>
      <c r="G13" s="46">
        <f>H13*12</f>
        <v>32.04</v>
      </c>
      <c r="H13" s="49">
        <v>2.67</v>
      </c>
      <c r="I13" s="6">
        <v>2351.4</v>
      </c>
      <c r="L13" s="7"/>
    </row>
    <row r="14" spans="1:12" s="6" customFormat="1" ht="15">
      <c r="A14" s="77" t="s">
        <v>91</v>
      </c>
      <c r="B14" s="78" t="s">
        <v>92</v>
      </c>
      <c r="C14" s="79"/>
      <c r="D14" s="83"/>
      <c r="E14" s="79"/>
      <c r="F14" s="84"/>
      <c r="G14" s="79"/>
      <c r="H14" s="85"/>
      <c r="L14" s="7"/>
    </row>
    <row r="15" spans="1:12" s="6" customFormat="1" ht="15">
      <c r="A15" s="77" t="s">
        <v>93</v>
      </c>
      <c r="B15" s="78" t="s">
        <v>92</v>
      </c>
      <c r="C15" s="79"/>
      <c r="D15" s="83"/>
      <c r="E15" s="79"/>
      <c r="F15" s="84"/>
      <c r="G15" s="79"/>
      <c r="H15" s="85"/>
      <c r="L15" s="7"/>
    </row>
    <row r="16" spans="1:12" s="6" customFormat="1" ht="15">
      <c r="A16" s="77" t="s">
        <v>94</v>
      </c>
      <c r="B16" s="78" t="s">
        <v>95</v>
      </c>
      <c r="C16" s="79"/>
      <c r="D16" s="83"/>
      <c r="E16" s="79"/>
      <c r="F16" s="84"/>
      <c r="G16" s="79"/>
      <c r="H16" s="85"/>
      <c r="L16" s="7"/>
    </row>
    <row r="17" spans="1:12" s="6" customFormat="1" ht="15">
      <c r="A17" s="77" t="s">
        <v>96</v>
      </c>
      <c r="B17" s="78" t="s">
        <v>92</v>
      </c>
      <c r="C17" s="79"/>
      <c r="D17" s="83"/>
      <c r="E17" s="79"/>
      <c r="F17" s="84"/>
      <c r="G17" s="79"/>
      <c r="H17" s="85"/>
      <c r="L17" s="7"/>
    </row>
    <row r="18" spans="1:12" s="6" customFormat="1" ht="15">
      <c r="A18" s="44" t="s">
        <v>111</v>
      </c>
      <c r="B18" s="50"/>
      <c r="C18" s="46"/>
      <c r="D18" s="47"/>
      <c r="E18" s="46"/>
      <c r="F18" s="48"/>
      <c r="G18" s="46"/>
      <c r="H18" s="48">
        <v>2.56</v>
      </c>
      <c r="L18" s="7"/>
    </row>
    <row r="19" spans="1:12" s="6" customFormat="1" ht="15">
      <c r="A19" s="77" t="s">
        <v>112</v>
      </c>
      <c r="B19" s="78" t="s">
        <v>92</v>
      </c>
      <c r="C19" s="79"/>
      <c r="D19" s="83"/>
      <c r="E19" s="79"/>
      <c r="F19" s="84"/>
      <c r="G19" s="79"/>
      <c r="H19" s="84"/>
      <c r="L19" s="7"/>
    </row>
    <row r="20" spans="1:12" s="6" customFormat="1" ht="15">
      <c r="A20" s="44" t="s">
        <v>111</v>
      </c>
      <c r="B20" s="50"/>
      <c r="C20" s="46"/>
      <c r="D20" s="47"/>
      <c r="E20" s="46"/>
      <c r="F20" s="48"/>
      <c r="G20" s="46"/>
      <c r="H20" s="48">
        <v>0.11</v>
      </c>
      <c r="L20" s="7"/>
    </row>
    <row r="21" spans="1:12" s="6" customFormat="1" ht="18.75">
      <c r="A21" s="44" t="s">
        <v>11</v>
      </c>
      <c r="B21" s="50" t="s">
        <v>12</v>
      </c>
      <c r="C21" s="46">
        <f>F21*12</f>
        <v>0</v>
      </c>
      <c r="D21" s="47">
        <f>G21*I21</f>
        <v>105248.66</v>
      </c>
      <c r="E21" s="46">
        <f>H21*12</f>
        <v>44.76</v>
      </c>
      <c r="F21" s="48"/>
      <c r="G21" s="46">
        <f>H21*12</f>
        <v>44.76</v>
      </c>
      <c r="H21" s="49">
        <v>3.73</v>
      </c>
      <c r="I21" s="6">
        <v>2351.4</v>
      </c>
      <c r="L21" s="7"/>
    </row>
    <row r="22" spans="1:12" s="6" customFormat="1" ht="15">
      <c r="A22" s="77" t="s">
        <v>97</v>
      </c>
      <c r="B22" s="78" t="s">
        <v>12</v>
      </c>
      <c r="C22" s="79"/>
      <c r="D22" s="83"/>
      <c r="E22" s="79"/>
      <c r="F22" s="84"/>
      <c r="G22" s="79"/>
      <c r="H22" s="85"/>
      <c r="L22" s="7"/>
    </row>
    <row r="23" spans="1:12" s="6" customFormat="1" ht="15">
      <c r="A23" s="77" t="s">
        <v>98</v>
      </c>
      <c r="B23" s="78" t="s">
        <v>12</v>
      </c>
      <c r="C23" s="79"/>
      <c r="D23" s="83"/>
      <c r="E23" s="79"/>
      <c r="F23" s="84"/>
      <c r="G23" s="79"/>
      <c r="H23" s="85"/>
      <c r="L23" s="7"/>
    </row>
    <row r="24" spans="1:12" s="6" customFormat="1" ht="15">
      <c r="A24" s="77" t="s">
        <v>99</v>
      </c>
      <c r="B24" s="78" t="s">
        <v>12</v>
      </c>
      <c r="C24" s="79"/>
      <c r="D24" s="83"/>
      <c r="E24" s="79"/>
      <c r="F24" s="84"/>
      <c r="G24" s="79"/>
      <c r="H24" s="85"/>
      <c r="L24" s="7"/>
    </row>
    <row r="25" spans="1:12" s="6" customFormat="1" ht="25.5">
      <c r="A25" s="77" t="s">
        <v>100</v>
      </c>
      <c r="B25" s="78" t="s">
        <v>13</v>
      </c>
      <c r="C25" s="79"/>
      <c r="D25" s="83"/>
      <c r="E25" s="79"/>
      <c r="F25" s="84"/>
      <c r="G25" s="79"/>
      <c r="H25" s="85"/>
      <c r="L25" s="7"/>
    </row>
    <row r="26" spans="1:12" s="6" customFormat="1" ht="15">
      <c r="A26" s="77" t="s">
        <v>101</v>
      </c>
      <c r="B26" s="78" t="s">
        <v>12</v>
      </c>
      <c r="C26" s="79"/>
      <c r="D26" s="83"/>
      <c r="E26" s="79"/>
      <c r="F26" s="84"/>
      <c r="G26" s="79"/>
      <c r="H26" s="85"/>
      <c r="L26" s="7"/>
    </row>
    <row r="27" spans="1:12" s="6" customFormat="1" ht="15">
      <c r="A27" s="77" t="s">
        <v>102</v>
      </c>
      <c r="B27" s="78" t="s">
        <v>12</v>
      </c>
      <c r="C27" s="79"/>
      <c r="D27" s="83"/>
      <c r="E27" s="79"/>
      <c r="F27" s="84"/>
      <c r="G27" s="79"/>
      <c r="H27" s="85"/>
      <c r="L27" s="7"/>
    </row>
    <row r="28" spans="1:12" s="6" customFormat="1" ht="25.5">
      <c r="A28" s="77" t="s">
        <v>103</v>
      </c>
      <c r="B28" s="78" t="s">
        <v>104</v>
      </c>
      <c r="C28" s="79"/>
      <c r="D28" s="83"/>
      <c r="E28" s="79"/>
      <c r="F28" s="84"/>
      <c r="G28" s="79"/>
      <c r="H28" s="85"/>
      <c r="L28" s="7"/>
    </row>
    <row r="29" spans="1:12" s="54" customFormat="1" ht="18.75">
      <c r="A29" s="51" t="s">
        <v>14</v>
      </c>
      <c r="B29" s="45" t="s">
        <v>15</v>
      </c>
      <c r="C29" s="46">
        <f>F29*12</f>
        <v>0</v>
      </c>
      <c r="D29" s="47">
        <f>G29*I29</f>
        <v>19187.42</v>
      </c>
      <c r="E29" s="46">
        <f>H29*12</f>
        <v>8.16</v>
      </c>
      <c r="F29" s="52"/>
      <c r="G29" s="46">
        <f>H29*12</f>
        <v>8.16</v>
      </c>
      <c r="H29" s="53">
        <v>0.68</v>
      </c>
      <c r="I29" s="6">
        <v>2351.4</v>
      </c>
      <c r="K29" s="6"/>
      <c r="L29" s="7"/>
    </row>
    <row r="30" spans="1:12" s="6" customFormat="1" ht="18.75">
      <c r="A30" s="51" t="s">
        <v>16</v>
      </c>
      <c r="B30" s="45" t="s">
        <v>17</v>
      </c>
      <c r="C30" s="46">
        <f>F30*12</f>
        <v>0</v>
      </c>
      <c r="D30" s="47">
        <f>G30*I30</f>
        <v>62641.3</v>
      </c>
      <c r="E30" s="46">
        <f>H30*12</f>
        <v>26.64</v>
      </c>
      <c r="F30" s="52"/>
      <c r="G30" s="46">
        <f>H30*12</f>
        <v>26.64</v>
      </c>
      <c r="H30" s="53">
        <v>2.22</v>
      </c>
      <c r="I30" s="6">
        <v>2351.4</v>
      </c>
      <c r="L30" s="7"/>
    </row>
    <row r="31" spans="1:12" s="13" customFormat="1" ht="30" hidden="1">
      <c r="A31" s="51" t="s">
        <v>54</v>
      </c>
      <c r="B31" s="45" t="s">
        <v>10</v>
      </c>
      <c r="C31" s="55"/>
      <c r="D31" s="47"/>
      <c r="E31" s="55"/>
      <c r="F31" s="52"/>
      <c r="G31" s="46"/>
      <c r="H31" s="52"/>
      <c r="I31" s="6">
        <v>2351.4</v>
      </c>
      <c r="K31" s="6"/>
      <c r="L31" s="7"/>
    </row>
    <row r="32" spans="1:12" s="13" customFormat="1" ht="32.25" customHeight="1" hidden="1">
      <c r="A32" s="51" t="s">
        <v>78</v>
      </c>
      <c r="B32" s="45" t="s">
        <v>10</v>
      </c>
      <c r="C32" s="55"/>
      <c r="D32" s="47"/>
      <c r="E32" s="55"/>
      <c r="F32" s="52"/>
      <c r="G32" s="46"/>
      <c r="H32" s="52"/>
      <c r="I32" s="6">
        <v>2351.4</v>
      </c>
      <c r="K32" s="6"/>
      <c r="L32" s="7"/>
    </row>
    <row r="33" spans="1:12" s="13" customFormat="1" ht="15" hidden="1">
      <c r="A33" s="51" t="s">
        <v>55</v>
      </c>
      <c r="B33" s="45" t="s">
        <v>10</v>
      </c>
      <c r="C33" s="55"/>
      <c r="D33" s="47"/>
      <c r="E33" s="55"/>
      <c r="F33" s="52"/>
      <c r="G33" s="46"/>
      <c r="H33" s="52"/>
      <c r="I33" s="6">
        <v>2351.4</v>
      </c>
      <c r="K33" s="6"/>
      <c r="L33" s="7"/>
    </row>
    <row r="34" spans="1:12" s="13" customFormat="1" ht="30" hidden="1">
      <c r="A34" s="51" t="s">
        <v>56</v>
      </c>
      <c r="B34" s="45" t="s">
        <v>13</v>
      </c>
      <c r="C34" s="55"/>
      <c r="D34" s="47">
        <f>G34*I34</f>
        <v>0</v>
      </c>
      <c r="E34" s="55"/>
      <c r="F34" s="52"/>
      <c r="G34" s="46">
        <f>H34*12</f>
        <v>0</v>
      </c>
      <c r="H34" s="52"/>
      <c r="I34" s="6">
        <v>2351.4</v>
      </c>
      <c r="K34" s="6"/>
      <c r="L34" s="7"/>
    </row>
    <row r="35" spans="1:12" s="13" customFormat="1" ht="30" hidden="1">
      <c r="A35" s="51" t="s">
        <v>57</v>
      </c>
      <c r="B35" s="45" t="s">
        <v>13</v>
      </c>
      <c r="C35" s="55"/>
      <c r="D35" s="47">
        <f>G35*I35</f>
        <v>0</v>
      </c>
      <c r="E35" s="55"/>
      <c r="F35" s="52"/>
      <c r="G35" s="46">
        <f>H35*12</f>
        <v>0</v>
      </c>
      <c r="H35" s="52"/>
      <c r="I35" s="6">
        <v>2351.4</v>
      </c>
      <c r="K35" s="6"/>
      <c r="L35" s="7"/>
    </row>
    <row r="36" spans="1:12" s="13" customFormat="1" ht="30" hidden="1">
      <c r="A36" s="51" t="s">
        <v>58</v>
      </c>
      <c r="B36" s="45" t="s">
        <v>13</v>
      </c>
      <c r="C36" s="55"/>
      <c r="D36" s="47">
        <f>G36*I36</f>
        <v>0</v>
      </c>
      <c r="E36" s="55"/>
      <c r="F36" s="52"/>
      <c r="G36" s="46">
        <f>H36*12</f>
        <v>0</v>
      </c>
      <c r="H36" s="52"/>
      <c r="I36" s="6">
        <v>2351.4</v>
      </c>
      <c r="K36" s="6"/>
      <c r="L36" s="7"/>
    </row>
    <row r="37" spans="1:12" s="13" customFormat="1" ht="24" customHeight="1">
      <c r="A37" s="51" t="s">
        <v>54</v>
      </c>
      <c r="B37" s="45" t="s">
        <v>10</v>
      </c>
      <c r="C37" s="55"/>
      <c r="D37" s="47">
        <v>1848.15</v>
      </c>
      <c r="E37" s="55"/>
      <c r="F37" s="52"/>
      <c r="G37" s="46">
        <f>D37/I37</f>
        <v>0.79</v>
      </c>
      <c r="H37" s="52">
        <f>G37/12</f>
        <v>0.07</v>
      </c>
      <c r="I37" s="6">
        <v>2351.4</v>
      </c>
      <c r="K37" s="6"/>
      <c r="L37" s="7"/>
    </row>
    <row r="38" spans="1:12" s="13" customFormat="1" ht="20.25" customHeight="1">
      <c r="A38" s="51" t="s">
        <v>78</v>
      </c>
      <c r="B38" s="45" t="s">
        <v>10</v>
      </c>
      <c r="C38" s="55"/>
      <c r="D38" s="47">
        <v>1848.15</v>
      </c>
      <c r="E38" s="55"/>
      <c r="F38" s="52"/>
      <c r="G38" s="46">
        <f>D38/I38</f>
        <v>0.79</v>
      </c>
      <c r="H38" s="52">
        <f>G38/12</f>
        <v>0.07</v>
      </c>
      <c r="I38" s="6">
        <v>2351.4</v>
      </c>
      <c r="K38" s="6"/>
      <c r="L38" s="7"/>
    </row>
    <row r="39" spans="1:12" s="13" customFormat="1" ht="15">
      <c r="A39" s="51" t="s">
        <v>90</v>
      </c>
      <c r="B39" s="45" t="s">
        <v>10</v>
      </c>
      <c r="C39" s="55"/>
      <c r="D39" s="47">
        <v>11670.68</v>
      </c>
      <c r="E39" s="55"/>
      <c r="F39" s="52"/>
      <c r="G39" s="46">
        <f>D39/I39</f>
        <v>4.96</v>
      </c>
      <c r="H39" s="52">
        <f>G39/12</f>
        <v>0.41</v>
      </c>
      <c r="I39" s="6">
        <v>2351.4</v>
      </c>
      <c r="K39" s="6"/>
      <c r="L39" s="7"/>
    </row>
    <row r="40" spans="1:12" s="13" customFormat="1" ht="30">
      <c r="A40" s="51" t="s">
        <v>113</v>
      </c>
      <c r="B40" s="45" t="s">
        <v>13</v>
      </c>
      <c r="C40" s="55"/>
      <c r="D40" s="47">
        <v>15048.06</v>
      </c>
      <c r="E40" s="55"/>
      <c r="F40" s="52"/>
      <c r="G40" s="46">
        <f>D40/I40</f>
        <v>6.4</v>
      </c>
      <c r="H40" s="52">
        <f>G40/12</f>
        <v>0.53</v>
      </c>
      <c r="I40" s="6">
        <v>2351.4</v>
      </c>
      <c r="K40" s="6"/>
      <c r="L40" s="7"/>
    </row>
    <row r="41" spans="1:12" s="13" customFormat="1" ht="15">
      <c r="A41" s="51" t="s">
        <v>23</v>
      </c>
      <c r="B41" s="45"/>
      <c r="C41" s="55">
        <f>F41*12</f>
        <v>0</v>
      </c>
      <c r="D41" s="47">
        <f>G41*I41</f>
        <v>5361.19</v>
      </c>
      <c r="E41" s="55">
        <f>H41*12</f>
        <v>2.28</v>
      </c>
      <c r="F41" s="52"/>
      <c r="G41" s="46">
        <f>H41*12</f>
        <v>2.28</v>
      </c>
      <c r="H41" s="52">
        <v>0.19</v>
      </c>
      <c r="I41" s="6">
        <v>2351.4</v>
      </c>
      <c r="K41" s="6"/>
      <c r="L41" s="7"/>
    </row>
    <row r="42" spans="1:12" s="6" customFormat="1" ht="15">
      <c r="A42" s="51" t="s">
        <v>25</v>
      </c>
      <c r="B42" s="45" t="s">
        <v>26</v>
      </c>
      <c r="C42" s="55">
        <f>F42*12</f>
        <v>0</v>
      </c>
      <c r="D42" s="47">
        <f>G42*I42</f>
        <v>1128.67</v>
      </c>
      <c r="E42" s="55">
        <f>H42*12</f>
        <v>0.48</v>
      </c>
      <c r="F42" s="52"/>
      <c r="G42" s="46">
        <f>H42*12</f>
        <v>0.48</v>
      </c>
      <c r="H42" s="52">
        <v>0.04</v>
      </c>
      <c r="I42" s="6">
        <v>2351.4</v>
      </c>
      <c r="L42" s="7"/>
    </row>
    <row r="43" spans="1:12" s="6" customFormat="1" ht="15">
      <c r="A43" s="51" t="s">
        <v>27</v>
      </c>
      <c r="B43" s="56" t="s">
        <v>28</v>
      </c>
      <c r="C43" s="57">
        <f>F43*12</f>
        <v>0</v>
      </c>
      <c r="D43" s="47">
        <v>600.6</v>
      </c>
      <c r="E43" s="57">
        <f>H43*12</f>
        <v>0.36</v>
      </c>
      <c r="F43" s="58"/>
      <c r="G43" s="46">
        <v>0.26</v>
      </c>
      <c r="H43" s="58">
        <v>0.03</v>
      </c>
      <c r="I43" s="6">
        <v>2351.4</v>
      </c>
      <c r="L43" s="7"/>
    </row>
    <row r="44" spans="1:12" s="54" customFormat="1" ht="30">
      <c r="A44" s="51" t="s">
        <v>24</v>
      </c>
      <c r="B44" s="45" t="s">
        <v>82</v>
      </c>
      <c r="C44" s="55">
        <f>F44*12</f>
        <v>0</v>
      </c>
      <c r="D44" s="47">
        <v>900.91</v>
      </c>
      <c r="E44" s="55">
        <f>H44*12</f>
        <v>0.48</v>
      </c>
      <c r="F44" s="52"/>
      <c r="G44" s="46">
        <v>0.39</v>
      </c>
      <c r="H44" s="52">
        <v>0.04</v>
      </c>
      <c r="I44" s="6">
        <v>2351.4</v>
      </c>
      <c r="K44" s="6"/>
      <c r="L44" s="7"/>
    </row>
    <row r="45" spans="1:12" s="54" customFormat="1" ht="15">
      <c r="A45" s="51" t="s">
        <v>34</v>
      </c>
      <c r="B45" s="45"/>
      <c r="C45" s="46"/>
      <c r="D45" s="46">
        <f>D47+D48+D49+D50+D51+D52+D53+D56+D57+D58+D60</f>
        <v>19827.07</v>
      </c>
      <c r="E45" s="46"/>
      <c r="F45" s="52"/>
      <c r="G45" s="46">
        <f>D45/I45</f>
        <v>8.43</v>
      </c>
      <c r="H45" s="48">
        <f>G45/12</f>
        <v>0.7</v>
      </c>
      <c r="I45" s="6">
        <v>2351.4</v>
      </c>
      <c r="K45" s="6"/>
      <c r="L45" s="7"/>
    </row>
    <row r="46" spans="1:12" s="13" customFormat="1" ht="15" hidden="1">
      <c r="A46" s="15" t="s">
        <v>66</v>
      </c>
      <c r="B46" s="16" t="s">
        <v>18</v>
      </c>
      <c r="C46" s="17"/>
      <c r="D46" s="18">
        <f>G46*I46</f>
        <v>0</v>
      </c>
      <c r="E46" s="17"/>
      <c r="F46" s="19"/>
      <c r="G46" s="17">
        <f>H46*12</f>
        <v>0</v>
      </c>
      <c r="H46" s="19"/>
      <c r="I46" s="6">
        <v>2351.4</v>
      </c>
      <c r="K46" s="6"/>
      <c r="L46" s="7"/>
    </row>
    <row r="47" spans="1:12" s="13" customFormat="1" ht="15">
      <c r="A47" s="15" t="s">
        <v>47</v>
      </c>
      <c r="B47" s="16" t="s">
        <v>18</v>
      </c>
      <c r="C47" s="17"/>
      <c r="D47" s="18">
        <v>196.5</v>
      </c>
      <c r="E47" s="17"/>
      <c r="F47" s="19"/>
      <c r="G47" s="17"/>
      <c r="H47" s="19"/>
      <c r="I47" s="6">
        <v>2351.4</v>
      </c>
      <c r="K47" s="6"/>
      <c r="L47" s="7"/>
    </row>
    <row r="48" spans="1:12" s="13" customFormat="1" ht="15">
      <c r="A48" s="15" t="s">
        <v>19</v>
      </c>
      <c r="B48" s="16" t="s">
        <v>22</v>
      </c>
      <c r="C48" s="17">
        <f>F48*12</f>
        <v>0</v>
      </c>
      <c r="D48" s="18">
        <v>415.82</v>
      </c>
      <c r="E48" s="17">
        <f>H48*12</f>
        <v>0</v>
      </c>
      <c r="F48" s="19"/>
      <c r="G48" s="17"/>
      <c r="H48" s="19"/>
      <c r="I48" s="6">
        <v>2351.4</v>
      </c>
      <c r="K48" s="6"/>
      <c r="L48" s="7"/>
    </row>
    <row r="49" spans="1:12" s="13" customFormat="1" ht="15">
      <c r="A49" s="15" t="s">
        <v>114</v>
      </c>
      <c r="B49" s="16" t="s">
        <v>18</v>
      </c>
      <c r="C49" s="17">
        <f>F49*12</f>
        <v>0</v>
      </c>
      <c r="D49" s="18">
        <v>740.94</v>
      </c>
      <c r="E49" s="17">
        <f>H49*12</f>
        <v>0</v>
      </c>
      <c r="F49" s="19"/>
      <c r="G49" s="17"/>
      <c r="H49" s="19"/>
      <c r="I49" s="6">
        <v>2351.4</v>
      </c>
      <c r="K49" s="6"/>
      <c r="L49" s="7"/>
    </row>
    <row r="50" spans="1:12" s="13" customFormat="1" ht="15">
      <c r="A50" s="15" t="s">
        <v>65</v>
      </c>
      <c r="B50" s="16" t="s">
        <v>18</v>
      </c>
      <c r="C50" s="17">
        <f>F50*12</f>
        <v>0</v>
      </c>
      <c r="D50" s="18">
        <v>792.41</v>
      </c>
      <c r="E50" s="17">
        <f>H50*12</f>
        <v>0</v>
      </c>
      <c r="F50" s="19"/>
      <c r="G50" s="17"/>
      <c r="H50" s="19"/>
      <c r="I50" s="6">
        <v>2351.4</v>
      </c>
      <c r="K50" s="6"/>
      <c r="L50" s="7"/>
    </row>
    <row r="51" spans="1:12" s="13" customFormat="1" ht="15">
      <c r="A51" s="15" t="s">
        <v>61</v>
      </c>
      <c r="B51" s="16" t="s">
        <v>18</v>
      </c>
      <c r="C51" s="17">
        <f>F51*12</f>
        <v>0</v>
      </c>
      <c r="D51" s="18">
        <v>1584.82</v>
      </c>
      <c r="E51" s="17">
        <f>H51*12</f>
        <v>0</v>
      </c>
      <c r="F51" s="19"/>
      <c r="G51" s="17"/>
      <c r="H51" s="19"/>
      <c r="I51" s="6">
        <v>2351.4</v>
      </c>
      <c r="K51" s="6"/>
      <c r="L51" s="7"/>
    </row>
    <row r="52" spans="1:12" s="13" customFormat="1" ht="15">
      <c r="A52" s="15" t="s">
        <v>88</v>
      </c>
      <c r="B52" s="75" t="s">
        <v>18</v>
      </c>
      <c r="C52" s="17"/>
      <c r="D52" s="18">
        <v>3532.78</v>
      </c>
      <c r="E52" s="17"/>
      <c r="F52" s="19"/>
      <c r="G52" s="17"/>
      <c r="H52" s="19"/>
      <c r="I52" s="6">
        <v>2351.4</v>
      </c>
      <c r="K52" s="6"/>
      <c r="L52" s="7"/>
    </row>
    <row r="53" spans="1:12" s="13" customFormat="1" ht="15">
      <c r="A53" s="15" t="s">
        <v>20</v>
      </c>
      <c r="B53" s="16" t="s">
        <v>18</v>
      </c>
      <c r="C53" s="17">
        <f>F53*12</f>
        <v>0</v>
      </c>
      <c r="D53" s="18">
        <v>831.63</v>
      </c>
      <c r="E53" s="17">
        <f>H53*12</f>
        <v>0</v>
      </c>
      <c r="F53" s="19"/>
      <c r="G53" s="17"/>
      <c r="H53" s="19"/>
      <c r="I53" s="6">
        <v>2351.4</v>
      </c>
      <c r="K53" s="6"/>
      <c r="L53" s="7"/>
    </row>
    <row r="54" spans="1:12" s="13" customFormat="1" ht="15" hidden="1">
      <c r="A54" s="15" t="s">
        <v>60</v>
      </c>
      <c r="B54" s="16" t="s">
        <v>18</v>
      </c>
      <c r="C54" s="17"/>
      <c r="D54" s="18">
        <f>G54*I54</f>
        <v>0</v>
      </c>
      <c r="E54" s="17"/>
      <c r="F54" s="19"/>
      <c r="G54" s="17"/>
      <c r="H54" s="19"/>
      <c r="I54" s="6">
        <v>2351.4</v>
      </c>
      <c r="K54" s="6"/>
      <c r="L54" s="7"/>
    </row>
    <row r="55" spans="1:12" s="13" customFormat="1" ht="15" hidden="1">
      <c r="A55" s="15" t="s">
        <v>61</v>
      </c>
      <c r="B55" s="16" t="s">
        <v>22</v>
      </c>
      <c r="C55" s="17"/>
      <c r="D55" s="18">
        <f>G55*I55</f>
        <v>0</v>
      </c>
      <c r="E55" s="17"/>
      <c r="F55" s="19"/>
      <c r="G55" s="17"/>
      <c r="H55" s="19"/>
      <c r="I55" s="6">
        <v>2351.4</v>
      </c>
      <c r="K55" s="6"/>
      <c r="L55" s="7"/>
    </row>
    <row r="56" spans="1:12" s="13" customFormat="1" ht="15">
      <c r="A56" s="15" t="s">
        <v>60</v>
      </c>
      <c r="B56" s="75" t="s">
        <v>18</v>
      </c>
      <c r="C56" s="17"/>
      <c r="D56" s="18">
        <v>396.19</v>
      </c>
      <c r="E56" s="17"/>
      <c r="F56" s="19"/>
      <c r="G56" s="17"/>
      <c r="H56" s="19"/>
      <c r="I56" s="6">
        <v>2351.4</v>
      </c>
      <c r="K56" s="6"/>
      <c r="L56" s="7"/>
    </row>
    <row r="57" spans="1:12" s="13" customFormat="1" ht="15">
      <c r="A57" s="15" t="s">
        <v>21</v>
      </c>
      <c r="B57" s="16" t="s">
        <v>18</v>
      </c>
      <c r="C57" s="17">
        <f>F57*12</f>
        <v>0</v>
      </c>
      <c r="D57" s="18">
        <v>2240.84</v>
      </c>
      <c r="E57" s="17">
        <f>H57*12</f>
        <v>0</v>
      </c>
      <c r="F57" s="19"/>
      <c r="G57" s="17"/>
      <c r="H57" s="19"/>
      <c r="I57" s="6">
        <v>2351.4</v>
      </c>
      <c r="K57" s="6"/>
      <c r="L57" s="7"/>
    </row>
    <row r="58" spans="1:12" s="13" customFormat="1" ht="15">
      <c r="A58" s="15" t="s">
        <v>89</v>
      </c>
      <c r="B58" s="16" t="s">
        <v>18</v>
      </c>
      <c r="C58" s="17"/>
      <c r="D58" s="18">
        <v>2790.05</v>
      </c>
      <c r="E58" s="17"/>
      <c r="F58" s="19"/>
      <c r="G58" s="17"/>
      <c r="H58" s="19"/>
      <c r="I58" s="6">
        <v>2351.4</v>
      </c>
      <c r="K58" s="6"/>
      <c r="L58" s="7"/>
    </row>
    <row r="59" spans="1:12" s="13" customFormat="1" ht="15" hidden="1">
      <c r="A59" s="15" t="s">
        <v>67</v>
      </c>
      <c r="B59" s="16" t="s">
        <v>18</v>
      </c>
      <c r="C59" s="10"/>
      <c r="D59" s="18">
        <f>G59*I59</f>
        <v>0</v>
      </c>
      <c r="E59" s="10"/>
      <c r="F59" s="19"/>
      <c r="G59" s="17"/>
      <c r="H59" s="19"/>
      <c r="I59" s="6">
        <v>2351.4</v>
      </c>
      <c r="K59" s="6"/>
      <c r="L59" s="7"/>
    </row>
    <row r="60" spans="1:12" s="13" customFormat="1" ht="25.5">
      <c r="A60" s="15" t="s">
        <v>105</v>
      </c>
      <c r="B60" s="75" t="s">
        <v>13</v>
      </c>
      <c r="C60" s="17"/>
      <c r="D60" s="18">
        <v>6305.09</v>
      </c>
      <c r="E60" s="17"/>
      <c r="F60" s="19"/>
      <c r="G60" s="17"/>
      <c r="H60" s="19"/>
      <c r="I60" s="6">
        <v>2351.4</v>
      </c>
      <c r="K60" s="6"/>
      <c r="L60" s="7"/>
    </row>
    <row r="61" spans="1:12" s="13" customFormat="1" ht="15" hidden="1">
      <c r="A61" s="15"/>
      <c r="B61" s="16"/>
      <c r="C61" s="17"/>
      <c r="D61" s="18"/>
      <c r="E61" s="17"/>
      <c r="F61" s="19"/>
      <c r="G61" s="17"/>
      <c r="H61" s="19"/>
      <c r="I61" s="6">
        <v>2351.4</v>
      </c>
      <c r="K61" s="6"/>
      <c r="L61" s="7"/>
    </row>
    <row r="62" spans="1:12" s="64" customFormat="1" ht="15.75" customHeight="1" hidden="1">
      <c r="A62" s="59" t="s">
        <v>76</v>
      </c>
      <c r="B62" s="60" t="s">
        <v>18</v>
      </c>
      <c r="C62" s="61"/>
      <c r="D62" s="62">
        <f>G62*I62</f>
        <v>0</v>
      </c>
      <c r="E62" s="61"/>
      <c r="F62" s="63"/>
      <c r="G62" s="61">
        <f>H62*12</f>
        <v>0</v>
      </c>
      <c r="H62" s="63"/>
      <c r="I62" s="6">
        <v>2351.4</v>
      </c>
      <c r="K62" s="6"/>
      <c r="L62" s="7"/>
    </row>
    <row r="63" spans="1:12" s="54" customFormat="1" ht="15">
      <c r="A63" s="51" t="s">
        <v>43</v>
      </c>
      <c r="B63" s="45"/>
      <c r="C63" s="46"/>
      <c r="D63" s="46">
        <f>D72+D73</f>
        <v>15024.11</v>
      </c>
      <c r="E63" s="46"/>
      <c r="F63" s="52"/>
      <c r="G63" s="46">
        <f>D63/I63</f>
        <v>6.39</v>
      </c>
      <c r="H63" s="48">
        <f>G63/12</f>
        <v>0.53</v>
      </c>
      <c r="I63" s="6">
        <v>2351.4</v>
      </c>
      <c r="K63" s="6"/>
      <c r="L63" s="7"/>
    </row>
    <row r="64" spans="1:12" s="13" customFormat="1" ht="15" hidden="1">
      <c r="A64" s="15" t="s">
        <v>35</v>
      </c>
      <c r="B64" s="16" t="s">
        <v>48</v>
      </c>
      <c r="C64" s="17"/>
      <c r="D64" s="18">
        <f aca="true" t="shared" si="0" ref="D64:D74">G64*I64</f>
        <v>0</v>
      </c>
      <c r="E64" s="17"/>
      <c r="F64" s="19"/>
      <c r="G64" s="17">
        <f aca="true" t="shared" si="1" ref="G64:G74">H64*12</f>
        <v>0</v>
      </c>
      <c r="H64" s="19"/>
      <c r="I64" s="6">
        <v>2351.4</v>
      </c>
      <c r="K64" s="6"/>
      <c r="L64" s="7"/>
    </row>
    <row r="65" spans="1:12" s="13" customFormat="1" ht="15" hidden="1">
      <c r="A65" s="15" t="s">
        <v>72</v>
      </c>
      <c r="B65" s="16" t="s">
        <v>71</v>
      </c>
      <c r="C65" s="17"/>
      <c r="D65" s="18">
        <f t="shared" si="0"/>
        <v>0</v>
      </c>
      <c r="E65" s="17"/>
      <c r="F65" s="19"/>
      <c r="G65" s="17">
        <f t="shared" si="1"/>
        <v>0</v>
      </c>
      <c r="H65" s="19"/>
      <c r="I65" s="6">
        <v>2351.4</v>
      </c>
      <c r="K65" s="6"/>
      <c r="L65" s="7"/>
    </row>
    <row r="66" spans="1:12" s="13" customFormat="1" ht="25.5" hidden="1">
      <c r="A66" s="15" t="s">
        <v>68</v>
      </c>
      <c r="B66" s="16" t="s">
        <v>69</v>
      </c>
      <c r="C66" s="17"/>
      <c r="D66" s="18">
        <f t="shared" si="0"/>
        <v>0</v>
      </c>
      <c r="E66" s="17"/>
      <c r="F66" s="19"/>
      <c r="G66" s="17">
        <f t="shared" si="1"/>
        <v>0</v>
      </c>
      <c r="H66" s="19"/>
      <c r="I66" s="6">
        <v>2351.4</v>
      </c>
      <c r="K66" s="6"/>
      <c r="L66" s="7"/>
    </row>
    <row r="67" spans="1:12" s="13" customFormat="1" ht="15" hidden="1">
      <c r="A67" s="15" t="s">
        <v>36</v>
      </c>
      <c r="B67" s="16" t="s">
        <v>70</v>
      </c>
      <c r="C67" s="17"/>
      <c r="D67" s="18">
        <f t="shared" si="0"/>
        <v>0</v>
      </c>
      <c r="E67" s="17"/>
      <c r="F67" s="19"/>
      <c r="G67" s="17">
        <f t="shared" si="1"/>
        <v>0</v>
      </c>
      <c r="H67" s="19"/>
      <c r="I67" s="6">
        <v>2351.4</v>
      </c>
      <c r="K67" s="6"/>
      <c r="L67" s="7"/>
    </row>
    <row r="68" spans="1:12" s="13" customFormat="1" ht="15" hidden="1">
      <c r="A68" s="15" t="s">
        <v>52</v>
      </c>
      <c r="B68" s="16" t="s">
        <v>71</v>
      </c>
      <c r="C68" s="17"/>
      <c r="D68" s="18">
        <f t="shared" si="0"/>
        <v>0</v>
      </c>
      <c r="E68" s="17"/>
      <c r="F68" s="19"/>
      <c r="G68" s="17">
        <f t="shared" si="1"/>
        <v>0</v>
      </c>
      <c r="H68" s="19"/>
      <c r="I68" s="6">
        <v>2351.4</v>
      </c>
      <c r="K68" s="6"/>
      <c r="L68" s="7"/>
    </row>
    <row r="69" spans="1:12" s="13" customFormat="1" ht="15" hidden="1">
      <c r="A69" s="15" t="s">
        <v>53</v>
      </c>
      <c r="B69" s="16" t="s">
        <v>18</v>
      </c>
      <c r="C69" s="17"/>
      <c r="D69" s="18">
        <f t="shared" si="0"/>
        <v>0</v>
      </c>
      <c r="E69" s="17"/>
      <c r="F69" s="19"/>
      <c r="G69" s="17">
        <f t="shared" si="1"/>
        <v>0</v>
      </c>
      <c r="H69" s="19"/>
      <c r="I69" s="6">
        <v>2351.4</v>
      </c>
      <c r="K69" s="6"/>
      <c r="L69" s="7"/>
    </row>
    <row r="70" spans="1:12" s="13" customFormat="1" ht="25.5" hidden="1">
      <c r="A70" s="15" t="s">
        <v>49</v>
      </c>
      <c r="B70" s="16" t="s">
        <v>18</v>
      </c>
      <c r="C70" s="17"/>
      <c r="D70" s="18">
        <f t="shared" si="0"/>
        <v>0</v>
      </c>
      <c r="E70" s="17"/>
      <c r="F70" s="19"/>
      <c r="G70" s="17">
        <f t="shared" si="1"/>
        <v>0</v>
      </c>
      <c r="H70" s="19"/>
      <c r="I70" s="6">
        <v>2351.4</v>
      </c>
      <c r="K70" s="6"/>
      <c r="L70" s="7"/>
    </row>
    <row r="71" spans="1:12" s="13" customFormat="1" ht="15" hidden="1">
      <c r="A71" s="15" t="s">
        <v>63</v>
      </c>
      <c r="B71" s="16" t="s">
        <v>10</v>
      </c>
      <c r="C71" s="17"/>
      <c r="D71" s="18"/>
      <c r="E71" s="17"/>
      <c r="F71" s="19"/>
      <c r="G71" s="17"/>
      <c r="H71" s="12"/>
      <c r="I71" s="6">
        <v>2351.4</v>
      </c>
      <c r="K71" s="6"/>
      <c r="L71" s="7"/>
    </row>
    <row r="72" spans="1:12" s="13" customFormat="1" ht="15">
      <c r="A72" s="15" t="s">
        <v>87</v>
      </c>
      <c r="B72" s="75" t="s">
        <v>18</v>
      </c>
      <c r="C72" s="10"/>
      <c r="D72" s="18">
        <v>9387.47</v>
      </c>
      <c r="E72" s="10"/>
      <c r="F72" s="19"/>
      <c r="G72" s="17"/>
      <c r="H72" s="12"/>
      <c r="I72" s="6">
        <v>2351.4</v>
      </c>
      <c r="K72" s="6"/>
      <c r="L72" s="7"/>
    </row>
    <row r="73" spans="1:12" s="13" customFormat="1" ht="15">
      <c r="A73" s="15" t="s">
        <v>62</v>
      </c>
      <c r="B73" s="16" t="s">
        <v>10</v>
      </c>
      <c r="C73" s="10"/>
      <c r="D73" s="18">
        <v>5636.64</v>
      </c>
      <c r="E73" s="10"/>
      <c r="F73" s="19"/>
      <c r="G73" s="17"/>
      <c r="H73" s="19"/>
      <c r="I73" s="6">
        <v>2351.4</v>
      </c>
      <c r="K73" s="6"/>
      <c r="L73" s="7"/>
    </row>
    <row r="74" spans="1:12" s="64" customFormat="1" ht="18.75" customHeight="1" hidden="1">
      <c r="A74" s="59" t="s">
        <v>76</v>
      </c>
      <c r="B74" s="60" t="s">
        <v>18</v>
      </c>
      <c r="C74" s="61"/>
      <c r="D74" s="62">
        <f t="shared" si="0"/>
        <v>0</v>
      </c>
      <c r="E74" s="61"/>
      <c r="F74" s="63"/>
      <c r="G74" s="61">
        <f t="shared" si="1"/>
        <v>0</v>
      </c>
      <c r="H74" s="63"/>
      <c r="I74" s="6">
        <v>2351.4</v>
      </c>
      <c r="K74" s="6"/>
      <c r="L74" s="7"/>
    </row>
    <row r="75" spans="1:12" s="13" customFormat="1" ht="15" hidden="1">
      <c r="A75" s="51" t="s">
        <v>44</v>
      </c>
      <c r="B75" s="16"/>
      <c r="C75" s="17"/>
      <c r="D75" s="46">
        <f>D76+D77+D78</f>
        <v>0</v>
      </c>
      <c r="E75" s="17"/>
      <c r="F75" s="19"/>
      <c r="G75" s="46">
        <f>G76+G77+G78</f>
        <v>0</v>
      </c>
      <c r="H75" s="48">
        <f>H76+H77+H78</f>
        <v>0</v>
      </c>
      <c r="I75" s="6">
        <v>2351.4</v>
      </c>
      <c r="K75" s="6"/>
      <c r="L75" s="7"/>
    </row>
    <row r="76" spans="1:12" s="13" customFormat="1" ht="15" hidden="1">
      <c r="A76" s="15" t="s">
        <v>37</v>
      </c>
      <c r="B76" s="16" t="s">
        <v>18</v>
      </c>
      <c r="C76" s="17"/>
      <c r="D76" s="18"/>
      <c r="E76" s="17"/>
      <c r="F76" s="19"/>
      <c r="G76" s="17"/>
      <c r="H76" s="19"/>
      <c r="I76" s="6">
        <v>2351.4</v>
      </c>
      <c r="K76" s="6"/>
      <c r="L76" s="7"/>
    </row>
    <row r="77" spans="1:12" s="13" customFormat="1" ht="25.5" hidden="1">
      <c r="A77" s="15" t="s">
        <v>51</v>
      </c>
      <c r="B77" s="16" t="s">
        <v>13</v>
      </c>
      <c r="C77" s="17"/>
      <c r="D77" s="18">
        <f>G77*I77</f>
        <v>0</v>
      </c>
      <c r="E77" s="17"/>
      <c r="F77" s="19"/>
      <c r="G77" s="17">
        <f>H77*12</f>
        <v>0</v>
      </c>
      <c r="H77" s="19"/>
      <c r="I77" s="6">
        <v>2351.4</v>
      </c>
      <c r="K77" s="6"/>
      <c r="L77" s="7"/>
    </row>
    <row r="78" spans="1:12" s="13" customFormat="1" ht="25.5" customHeight="1" hidden="1">
      <c r="A78" s="15" t="s">
        <v>64</v>
      </c>
      <c r="B78" s="16" t="s">
        <v>10</v>
      </c>
      <c r="C78" s="17"/>
      <c r="D78" s="18"/>
      <c r="E78" s="17"/>
      <c r="F78" s="19"/>
      <c r="G78" s="17"/>
      <c r="H78" s="12"/>
      <c r="I78" s="6">
        <v>2351.4</v>
      </c>
      <c r="K78" s="6"/>
      <c r="L78" s="7"/>
    </row>
    <row r="79" spans="1:12" s="54" customFormat="1" ht="15">
      <c r="A79" s="51" t="s">
        <v>44</v>
      </c>
      <c r="B79" s="45"/>
      <c r="C79" s="46"/>
      <c r="D79" s="46">
        <f>D80+D81</f>
        <v>3499.41</v>
      </c>
      <c r="E79" s="46">
        <f>E80</f>
        <v>0</v>
      </c>
      <c r="F79" s="46">
        <f>F80</f>
        <v>0</v>
      </c>
      <c r="G79" s="46">
        <f>D79/I79</f>
        <v>1.49</v>
      </c>
      <c r="H79" s="48">
        <f>G79/12</f>
        <v>0.12</v>
      </c>
      <c r="I79" s="6">
        <v>2351.4</v>
      </c>
      <c r="K79" s="6"/>
      <c r="L79" s="7"/>
    </row>
    <row r="80" spans="1:12" s="13" customFormat="1" ht="25.5">
      <c r="A80" s="15" t="s">
        <v>106</v>
      </c>
      <c r="B80" s="75" t="s">
        <v>13</v>
      </c>
      <c r="C80" s="10"/>
      <c r="D80" s="18">
        <v>2737.84</v>
      </c>
      <c r="E80" s="10"/>
      <c r="F80" s="19"/>
      <c r="G80" s="17"/>
      <c r="H80" s="19"/>
      <c r="I80" s="6">
        <v>2351.4</v>
      </c>
      <c r="K80" s="6"/>
      <c r="L80" s="7"/>
    </row>
    <row r="81" spans="1:12" s="13" customFormat="1" ht="15">
      <c r="A81" s="15" t="s">
        <v>86</v>
      </c>
      <c r="B81" s="75" t="s">
        <v>18</v>
      </c>
      <c r="C81" s="10"/>
      <c r="D81" s="11">
        <v>761.57</v>
      </c>
      <c r="E81" s="10"/>
      <c r="F81" s="19"/>
      <c r="G81" s="10"/>
      <c r="H81" s="12"/>
      <c r="I81" s="6">
        <v>2351.4</v>
      </c>
      <c r="K81" s="6"/>
      <c r="L81" s="7"/>
    </row>
    <row r="82" spans="1:12" s="13" customFormat="1" ht="15">
      <c r="A82" s="51" t="s">
        <v>45</v>
      </c>
      <c r="B82" s="16"/>
      <c r="C82" s="17"/>
      <c r="D82" s="46">
        <f>D85+D86+D87+D88+D91</f>
        <v>19930.47</v>
      </c>
      <c r="E82" s="17"/>
      <c r="F82" s="19"/>
      <c r="G82" s="46">
        <f>D82/I82</f>
        <v>8.48</v>
      </c>
      <c r="H82" s="48">
        <f>G82/12</f>
        <v>0.71</v>
      </c>
      <c r="I82" s="6">
        <v>2351.4</v>
      </c>
      <c r="K82" s="6"/>
      <c r="L82" s="7"/>
    </row>
    <row r="83" spans="1:12" s="13" customFormat="1" ht="15" hidden="1">
      <c r="A83" s="15" t="s">
        <v>38</v>
      </c>
      <c r="B83" s="16" t="s">
        <v>10</v>
      </c>
      <c r="C83" s="17"/>
      <c r="D83" s="18"/>
      <c r="E83" s="17"/>
      <c r="F83" s="19"/>
      <c r="G83" s="17"/>
      <c r="H83" s="19"/>
      <c r="I83" s="6">
        <v>2351.4</v>
      </c>
      <c r="K83" s="6"/>
      <c r="L83" s="7"/>
    </row>
    <row r="84" spans="1:12" s="13" customFormat="1" ht="15" hidden="1">
      <c r="A84" s="15" t="s">
        <v>80</v>
      </c>
      <c r="B84" s="16" t="s">
        <v>18</v>
      </c>
      <c r="C84" s="17"/>
      <c r="D84" s="18">
        <f aca="true" t="shared" si="2" ref="D84:D90">G84*I84</f>
        <v>0</v>
      </c>
      <c r="E84" s="17"/>
      <c r="F84" s="19"/>
      <c r="G84" s="17">
        <f>H84*12</f>
        <v>0</v>
      </c>
      <c r="H84" s="19"/>
      <c r="I84" s="6">
        <v>2351.4</v>
      </c>
      <c r="K84" s="6"/>
      <c r="L84" s="7"/>
    </row>
    <row r="85" spans="1:12" s="13" customFormat="1" ht="15">
      <c r="A85" s="15" t="s">
        <v>80</v>
      </c>
      <c r="B85" s="75" t="s">
        <v>18</v>
      </c>
      <c r="C85" s="17"/>
      <c r="D85" s="18">
        <v>4161.59</v>
      </c>
      <c r="E85" s="17"/>
      <c r="F85" s="19"/>
      <c r="G85" s="17"/>
      <c r="H85" s="19"/>
      <c r="I85" s="6">
        <v>2351.4</v>
      </c>
      <c r="K85" s="6"/>
      <c r="L85" s="7"/>
    </row>
    <row r="86" spans="1:12" s="13" customFormat="1" ht="15">
      <c r="A86" s="15" t="s">
        <v>39</v>
      </c>
      <c r="B86" s="16" t="s">
        <v>18</v>
      </c>
      <c r="C86" s="17"/>
      <c r="D86" s="18">
        <v>828.31</v>
      </c>
      <c r="E86" s="17"/>
      <c r="F86" s="19"/>
      <c r="G86" s="17"/>
      <c r="H86" s="19"/>
      <c r="I86" s="6">
        <v>2351.4</v>
      </c>
      <c r="K86" s="6"/>
      <c r="L86" s="7"/>
    </row>
    <row r="87" spans="1:12" s="13" customFormat="1" ht="27.75" customHeight="1">
      <c r="A87" s="15" t="s">
        <v>50</v>
      </c>
      <c r="B87" s="16" t="s">
        <v>13</v>
      </c>
      <c r="C87" s="17"/>
      <c r="D87" s="18">
        <v>3661.39</v>
      </c>
      <c r="E87" s="17"/>
      <c r="F87" s="19"/>
      <c r="G87" s="17"/>
      <c r="H87" s="12"/>
      <c r="I87" s="6">
        <v>2351.4</v>
      </c>
      <c r="K87" s="6"/>
      <c r="L87" s="7"/>
    </row>
    <row r="88" spans="1:12" s="13" customFormat="1" ht="15">
      <c r="A88" s="15" t="s">
        <v>125</v>
      </c>
      <c r="B88" s="75" t="s">
        <v>117</v>
      </c>
      <c r="C88" s="17"/>
      <c r="D88" s="18">
        <v>8499.54</v>
      </c>
      <c r="E88" s="17"/>
      <c r="F88" s="19"/>
      <c r="G88" s="17"/>
      <c r="H88" s="12"/>
      <c r="I88" s="6">
        <v>2351.4</v>
      </c>
      <c r="K88" s="6"/>
      <c r="L88" s="7"/>
    </row>
    <row r="89" spans="1:12" s="13" customFormat="1" ht="25.5" hidden="1">
      <c r="A89" s="15" t="s">
        <v>73</v>
      </c>
      <c r="B89" s="16" t="s">
        <v>13</v>
      </c>
      <c r="C89" s="17"/>
      <c r="D89" s="18">
        <f t="shared" si="2"/>
        <v>0</v>
      </c>
      <c r="E89" s="17"/>
      <c r="F89" s="19"/>
      <c r="G89" s="17"/>
      <c r="H89" s="12"/>
      <c r="I89" s="6">
        <v>2351.4</v>
      </c>
      <c r="K89" s="6"/>
      <c r="L89" s="7"/>
    </row>
    <row r="90" spans="1:12" s="13" customFormat="1" ht="25.5" hidden="1">
      <c r="A90" s="15" t="s">
        <v>77</v>
      </c>
      <c r="B90" s="16" t="s">
        <v>13</v>
      </c>
      <c r="C90" s="17"/>
      <c r="D90" s="18">
        <f t="shared" si="2"/>
        <v>0</v>
      </c>
      <c r="E90" s="17"/>
      <c r="F90" s="19"/>
      <c r="G90" s="17"/>
      <c r="H90" s="12"/>
      <c r="I90" s="6">
        <v>2351.4</v>
      </c>
      <c r="K90" s="6"/>
      <c r="L90" s="7"/>
    </row>
    <row r="91" spans="1:12" s="13" customFormat="1" ht="25.5">
      <c r="A91" s="15" t="s">
        <v>75</v>
      </c>
      <c r="B91" s="16" t="s">
        <v>13</v>
      </c>
      <c r="C91" s="17"/>
      <c r="D91" s="18">
        <v>2779.64</v>
      </c>
      <c r="E91" s="17"/>
      <c r="F91" s="19"/>
      <c r="G91" s="17"/>
      <c r="H91" s="12"/>
      <c r="I91" s="6">
        <v>2351.4</v>
      </c>
      <c r="K91" s="6"/>
      <c r="L91" s="7"/>
    </row>
    <row r="92" spans="1:12" s="13" customFormat="1" ht="15">
      <c r="A92" s="51" t="s">
        <v>46</v>
      </c>
      <c r="B92" s="16"/>
      <c r="C92" s="17"/>
      <c r="D92" s="46">
        <f>D93+D94+D95</f>
        <v>993.79</v>
      </c>
      <c r="E92" s="17"/>
      <c r="F92" s="19"/>
      <c r="G92" s="46">
        <f>D92/I92</f>
        <v>0.42</v>
      </c>
      <c r="H92" s="48">
        <f>G92/12</f>
        <v>0.04</v>
      </c>
      <c r="I92" s="6">
        <v>2351.4</v>
      </c>
      <c r="K92" s="6"/>
      <c r="L92" s="7"/>
    </row>
    <row r="93" spans="1:12" s="13" customFormat="1" ht="15">
      <c r="A93" s="15" t="s">
        <v>40</v>
      </c>
      <c r="B93" s="16" t="s">
        <v>18</v>
      </c>
      <c r="C93" s="17"/>
      <c r="D93" s="18">
        <v>993.79</v>
      </c>
      <c r="E93" s="17"/>
      <c r="F93" s="19"/>
      <c r="G93" s="17">
        <f>H93*12</f>
        <v>0</v>
      </c>
      <c r="H93" s="19"/>
      <c r="I93" s="6">
        <v>2351.4</v>
      </c>
      <c r="K93" s="6"/>
      <c r="L93" s="7"/>
    </row>
    <row r="94" spans="1:12" s="13" customFormat="1" ht="15" hidden="1">
      <c r="A94" s="15" t="s">
        <v>41</v>
      </c>
      <c r="B94" s="16" t="s">
        <v>18</v>
      </c>
      <c r="C94" s="17"/>
      <c r="D94" s="18">
        <f>G94*I94</f>
        <v>0</v>
      </c>
      <c r="E94" s="17"/>
      <c r="F94" s="19"/>
      <c r="G94" s="17">
        <f>H94*12</f>
        <v>0</v>
      </c>
      <c r="H94" s="19"/>
      <c r="I94" s="6">
        <v>2351.4</v>
      </c>
      <c r="K94" s="6"/>
      <c r="L94" s="7"/>
    </row>
    <row r="95" spans="1:12" s="13" customFormat="1" ht="15" hidden="1">
      <c r="A95" s="15" t="s">
        <v>42</v>
      </c>
      <c r="B95" s="16" t="s">
        <v>18</v>
      </c>
      <c r="C95" s="17"/>
      <c r="D95" s="18">
        <f>G95*I95</f>
        <v>0</v>
      </c>
      <c r="E95" s="17"/>
      <c r="F95" s="19"/>
      <c r="G95" s="17">
        <f>H95*12</f>
        <v>0</v>
      </c>
      <c r="H95" s="19"/>
      <c r="I95" s="6">
        <v>2351.4</v>
      </c>
      <c r="K95" s="6"/>
      <c r="L95" s="7"/>
    </row>
    <row r="96" spans="1:12" s="6" customFormat="1" ht="15">
      <c r="A96" s="51" t="s">
        <v>59</v>
      </c>
      <c r="B96" s="45"/>
      <c r="C96" s="46"/>
      <c r="D96" s="46">
        <f>D97+D98</f>
        <v>10260.7</v>
      </c>
      <c r="E96" s="46"/>
      <c r="F96" s="52"/>
      <c r="G96" s="46">
        <f>D96/I96</f>
        <v>4.36</v>
      </c>
      <c r="H96" s="48">
        <f>G96/12</f>
        <v>0.36</v>
      </c>
      <c r="I96" s="6">
        <v>2351.4</v>
      </c>
      <c r="L96" s="7"/>
    </row>
    <row r="97" spans="1:12" s="13" customFormat="1" ht="15">
      <c r="A97" s="15" t="s">
        <v>74</v>
      </c>
      <c r="B97" s="75" t="s">
        <v>115</v>
      </c>
      <c r="C97" s="17"/>
      <c r="D97" s="18">
        <v>5750.7</v>
      </c>
      <c r="E97" s="17"/>
      <c r="F97" s="19"/>
      <c r="G97" s="17"/>
      <c r="H97" s="19"/>
      <c r="I97" s="6">
        <v>2351.4</v>
      </c>
      <c r="K97" s="6"/>
      <c r="L97" s="14"/>
    </row>
    <row r="98" spans="1:12" s="13" customFormat="1" ht="15">
      <c r="A98" s="15" t="s">
        <v>116</v>
      </c>
      <c r="B98" s="75" t="s">
        <v>117</v>
      </c>
      <c r="C98" s="17">
        <f>F98*12</f>
        <v>0</v>
      </c>
      <c r="D98" s="18">
        <v>4510</v>
      </c>
      <c r="E98" s="17">
        <f>H98*12</f>
        <v>0</v>
      </c>
      <c r="F98" s="19"/>
      <c r="G98" s="17"/>
      <c r="H98" s="19"/>
      <c r="I98" s="6">
        <v>2351.4</v>
      </c>
      <c r="K98" s="6"/>
      <c r="L98" s="14"/>
    </row>
    <row r="99" spans="1:12" s="6" customFormat="1" ht="30">
      <c r="A99" s="51" t="s">
        <v>32</v>
      </c>
      <c r="B99" s="45" t="s">
        <v>13</v>
      </c>
      <c r="C99" s="46"/>
      <c r="D99" s="46">
        <f>G99*I99</f>
        <v>9593.71</v>
      </c>
      <c r="E99" s="46"/>
      <c r="F99" s="48"/>
      <c r="G99" s="46">
        <f>12*H99</f>
        <v>4.08</v>
      </c>
      <c r="H99" s="48">
        <v>0.34</v>
      </c>
      <c r="I99" s="6">
        <v>2351.4</v>
      </c>
      <c r="L99" s="7"/>
    </row>
    <row r="100" spans="1:12" s="6" customFormat="1" ht="27.75" customHeight="1">
      <c r="A100" s="51" t="s">
        <v>119</v>
      </c>
      <c r="B100" s="45" t="s">
        <v>120</v>
      </c>
      <c r="C100" s="55"/>
      <c r="D100" s="55">
        <v>215000</v>
      </c>
      <c r="E100" s="55"/>
      <c r="F100" s="88"/>
      <c r="G100" s="55">
        <f>D100/I100</f>
        <v>91.43</v>
      </c>
      <c r="H100" s="52">
        <f>G100/12</f>
        <v>7.62</v>
      </c>
      <c r="I100" s="6">
        <v>2351.4</v>
      </c>
      <c r="L100" s="7"/>
    </row>
    <row r="101" spans="1:12" s="6" customFormat="1" ht="27" customHeight="1" thickBot="1">
      <c r="A101" s="80" t="s">
        <v>107</v>
      </c>
      <c r="B101" s="81" t="s">
        <v>12</v>
      </c>
      <c r="C101" s="82"/>
      <c r="D101" s="82">
        <f>G101*I101</f>
        <v>48532.9</v>
      </c>
      <c r="E101" s="82"/>
      <c r="F101" s="86"/>
      <c r="G101" s="82">
        <f>12*H101</f>
        <v>20.64</v>
      </c>
      <c r="H101" s="87">
        <v>1.72</v>
      </c>
      <c r="I101" s="6">
        <v>2351.4</v>
      </c>
      <c r="L101" s="7"/>
    </row>
    <row r="102" spans="1:12" s="6" customFormat="1" ht="19.5" thickBot="1">
      <c r="A102" s="1" t="s">
        <v>31</v>
      </c>
      <c r="B102" s="2"/>
      <c r="C102" s="3">
        <f>F102*12</f>
        <v>0</v>
      </c>
      <c r="D102" s="25">
        <f>D13+D21+D29+D30+D37+D38+D39+D40+D41+D42+D43+D44+D45+D63+D79+D82+D92+D96+D99+D100+D101</f>
        <v>643484.81</v>
      </c>
      <c r="E102" s="25">
        <f>E13+E21+E29+E30+E37+E38+E39+E40+E41+E42+E43+E44+E45+E63+E79+E82+E92+E96+E99+E100+E101</f>
        <v>115.2</v>
      </c>
      <c r="F102" s="25">
        <f>F13+F21+F29+F30+F37+F38+F39+F40+F41+F42+F43+F44+F45+F63+F79+F82+F92+F96+F99+F100+F101</f>
        <v>0</v>
      </c>
      <c r="G102" s="25">
        <f>G13+G21+G29+G30+G37+G38+G39+G40+G41+G42+G43+G44+G45+G63+G79+G82+G92+G96+G99+G100+G101</f>
        <v>273.67</v>
      </c>
      <c r="H102" s="25">
        <f>H13+H21+H29+H30+H37+H38+H39+H40+H41+H42+H43+H44+H45+H63+H79+H82+H92+H96+H99+H100+H101</f>
        <v>22.82</v>
      </c>
      <c r="I102" s="6">
        <v>2351.4</v>
      </c>
      <c r="L102" s="7"/>
    </row>
    <row r="103" spans="1:12" s="67" customFormat="1" ht="19.5">
      <c r="A103" s="65"/>
      <c r="B103" s="66"/>
      <c r="C103" s="66"/>
      <c r="D103" s="66"/>
      <c r="E103" s="66"/>
      <c r="F103" s="66"/>
      <c r="G103" s="66"/>
      <c r="H103" s="66"/>
      <c r="I103" s="6">
        <v>2351.4</v>
      </c>
      <c r="L103" s="68"/>
    </row>
    <row r="104" spans="1:12" s="67" customFormat="1" ht="20.25" thickBot="1">
      <c r="A104" s="65"/>
      <c r="B104" s="66"/>
      <c r="C104" s="66"/>
      <c r="D104" s="66"/>
      <c r="E104" s="66"/>
      <c r="F104" s="66"/>
      <c r="G104" s="66"/>
      <c r="H104" s="66"/>
      <c r="I104" s="6">
        <v>2351.4</v>
      </c>
      <c r="L104" s="68"/>
    </row>
    <row r="105" spans="1:12" s="6" customFormat="1" ht="30.75" thickBot="1">
      <c r="A105" s="1" t="s">
        <v>83</v>
      </c>
      <c r="B105" s="2"/>
      <c r="C105" s="3">
        <f>F105*12</f>
        <v>0</v>
      </c>
      <c r="D105" s="4">
        <f>D106+D107+D108+D109+D110</f>
        <v>157325.11</v>
      </c>
      <c r="E105" s="4">
        <f>E106+E107+E108+E109+E110</f>
        <v>0</v>
      </c>
      <c r="F105" s="4">
        <f>F106+F107+F108+F109+F110</f>
        <v>0</v>
      </c>
      <c r="G105" s="4">
        <f>G106+G107+G108+G109+G110</f>
        <v>66.91</v>
      </c>
      <c r="H105" s="4">
        <f>H106+H107+H108+H109+H110</f>
        <v>5.58</v>
      </c>
      <c r="I105" s="6">
        <v>2351.4</v>
      </c>
      <c r="L105" s="7"/>
    </row>
    <row r="106" spans="1:12" s="13" customFormat="1" ht="25.5" customHeight="1">
      <c r="A106" s="8" t="s">
        <v>121</v>
      </c>
      <c r="B106" s="9"/>
      <c r="C106" s="10"/>
      <c r="D106" s="11">
        <v>20938.52</v>
      </c>
      <c r="E106" s="10"/>
      <c r="F106" s="12"/>
      <c r="G106" s="10">
        <f>D106/I106</f>
        <v>8.9</v>
      </c>
      <c r="H106" s="12">
        <f>G106/12</f>
        <v>0.74</v>
      </c>
      <c r="I106" s="6">
        <v>2351.4</v>
      </c>
      <c r="J106" s="6"/>
      <c r="L106" s="14"/>
    </row>
    <row r="107" spans="1:12" s="13" customFormat="1" ht="25.5" customHeight="1">
      <c r="A107" s="15" t="s">
        <v>122</v>
      </c>
      <c r="B107" s="16"/>
      <c r="C107" s="17"/>
      <c r="D107" s="18">
        <v>2615.13</v>
      </c>
      <c r="E107" s="17"/>
      <c r="F107" s="19"/>
      <c r="G107" s="10">
        <f>D107/I107</f>
        <v>1.11</v>
      </c>
      <c r="H107" s="12">
        <f>G107/12</f>
        <v>0.09</v>
      </c>
      <c r="I107" s="6">
        <v>2351.4</v>
      </c>
      <c r="J107" s="6"/>
      <c r="L107" s="14"/>
    </row>
    <row r="108" spans="1:12" s="13" customFormat="1" ht="25.5" customHeight="1">
      <c r="A108" s="15" t="s">
        <v>123</v>
      </c>
      <c r="B108" s="16"/>
      <c r="C108" s="17"/>
      <c r="D108" s="18">
        <v>1475.21</v>
      </c>
      <c r="E108" s="17"/>
      <c r="F108" s="19"/>
      <c r="G108" s="17">
        <f>D108/I108</f>
        <v>0.63</v>
      </c>
      <c r="H108" s="19">
        <f>G108/12+0.01</f>
        <v>0.06</v>
      </c>
      <c r="I108" s="6">
        <v>2351.4</v>
      </c>
      <c r="J108" s="6"/>
      <c r="L108" s="14"/>
    </row>
    <row r="109" spans="1:12" s="13" customFormat="1" ht="25.5" customHeight="1">
      <c r="A109" s="8" t="s">
        <v>126</v>
      </c>
      <c r="B109" s="9"/>
      <c r="C109" s="10"/>
      <c r="D109" s="11">
        <v>110721</v>
      </c>
      <c r="E109" s="10"/>
      <c r="F109" s="12"/>
      <c r="G109" s="17">
        <f>D109/I109</f>
        <v>47.09</v>
      </c>
      <c r="H109" s="19">
        <f>G109/12</f>
        <v>3.92</v>
      </c>
      <c r="I109" s="6">
        <v>2351.4</v>
      </c>
      <c r="J109" s="6"/>
      <c r="L109" s="14"/>
    </row>
    <row r="110" spans="1:12" s="13" customFormat="1" ht="25.5" customHeight="1" thickBot="1">
      <c r="A110" s="92" t="s">
        <v>124</v>
      </c>
      <c r="B110" s="93"/>
      <c r="C110" s="90"/>
      <c r="D110" s="94">
        <v>21575.25</v>
      </c>
      <c r="E110" s="90"/>
      <c r="F110" s="91"/>
      <c r="G110" s="90">
        <f>D110/I110</f>
        <v>9.18</v>
      </c>
      <c r="H110" s="91">
        <f>G110/12</f>
        <v>0.77</v>
      </c>
      <c r="I110" s="6">
        <v>2351.4</v>
      </c>
      <c r="J110" s="6"/>
      <c r="L110" s="14"/>
    </row>
    <row r="111" spans="1:12" s="13" customFormat="1" ht="16.5" customHeight="1" hidden="1">
      <c r="A111" s="89"/>
      <c r="B111" s="9"/>
      <c r="C111" s="10"/>
      <c r="D111" s="10"/>
      <c r="E111" s="10"/>
      <c r="F111" s="10"/>
      <c r="G111" s="10"/>
      <c r="H111" s="10"/>
      <c r="I111" s="6">
        <v>2351.4</v>
      </c>
      <c r="J111" s="6"/>
      <c r="L111" s="14"/>
    </row>
    <row r="112" spans="1:12" s="13" customFormat="1" ht="16.5" customHeight="1" hidden="1">
      <c r="A112" s="20"/>
      <c r="B112" s="16"/>
      <c r="C112" s="17"/>
      <c r="D112" s="17"/>
      <c r="E112" s="17"/>
      <c r="F112" s="17"/>
      <c r="G112" s="17"/>
      <c r="H112" s="17"/>
      <c r="I112" s="6">
        <v>2351.4</v>
      </c>
      <c r="J112" s="6"/>
      <c r="L112" s="14"/>
    </row>
    <row r="113" spans="1:12" s="13" customFormat="1" ht="16.5" customHeight="1" hidden="1">
      <c r="A113" s="20"/>
      <c r="B113" s="16"/>
      <c r="C113" s="17"/>
      <c r="D113" s="17"/>
      <c r="E113" s="17"/>
      <c r="F113" s="17"/>
      <c r="G113" s="17"/>
      <c r="H113" s="17"/>
      <c r="I113" s="6">
        <v>2351.4</v>
      </c>
      <c r="J113" s="6"/>
      <c r="L113" s="14"/>
    </row>
    <row r="114" spans="1:12" s="13" customFormat="1" ht="16.5" customHeight="1" hidden="1">
      <c r="A114" s="20"/>
      <c r="B114" s="16"/>
      <c r="C114" s="17"/>
      <c r="D114" s="17"/>
      <c r="E114" s="17"/>
      <c r="F114" s="17"/>
      <c r="G114" s="17"/>
      <c r="H114" s="17"/>
      <c r="I114" s="6">
        <v>2351.4</v>
      </c>
      <c r="J114" s="6"/>
      <c r="L114" s="14"/>
    </row>
    <row r="115" spans="1:12" s="13" customFormat="1" ht="16.5" customHeight="1" hidden="1">
      <c r="A115" s="20"/>
      <c r="B115" s="16"/>
      <c r="C115" s="17"/>
      <c r="D115" s="17"/>
      <c r="E115" s="17"/>
      <c r="F115" s="17"/>
      <c r="G115" s="17"/>
      <c r="H115" s="17"/>
      <c r="I115" s="6">
        <v>2351.4</v>
      </c>
      <c r="J115" s="6"/>
      <c r="L115" s="14"/>
    </row>
    <row r="116" spans="1:12" s="13" customFormat="1" ht="16.5" customHeight="1" hidden="1">
      <c r="A116" s="20"/>
      <c r="B116" s="16"/>
      <c r="C116" s="17"/>
      <c r="D116" s="17"/>
      <c r="E116" s="17"/>
      <c r="F116" s="17"/>
      <c r="G116" s="17"/>
      <c r="H116" s="17"/>
      <c r="I116" s="6">
        <v>2351.4</v>
      </c>
      <c r="J116" s="6"/>
      <c r="L116" s="14"/>
    </row>
    <row r="117" spans="1:12" s="13" customFormat="1" ht="16.5" customHeight="1" hidden="1">
      <c r="A117" s="20"/>
      <c r="B117" s="16"/>
      <c r="C117" s="17"/>
      <c r="D117" s="17"/>
      <c r="E117" s="17"/>
      <c r="F117" s="17"/>
      <c r="G117" s="17"/>
      <c r="H117" s="17"/>
      <c r="I117" s="6">
        <v>2351.4</v>
      </c>
      <c r="J117" s="6"/>
      <c r="L117" s="14"/>
    </row>
    <row r="118" spans="1:12" s="13" customFormat="1" ht="16.5" customHeight="1" hidden="1">
      <c r="A118" s="20"/>
      <c r="B118" s="16"/>
      <c r="C118" s="17"/>
      <c r="D118" s="17"/>
      <c r="E118" s="17"/>
      <c r="F118" s="17"/>
      <c r="G118" s="17"/>
      <c r="H118" s="17"/>
      <c r="I118" s="6">
        <v>2351.4</v>
      </c>
      <c r="J118" s="6"/>
      <c r="L118" s="14"/>
    </row>
    <row r="119" spans="1:12" s="13" customFormat="1" ht="15" hidden="1">
      <c r="A119" s="15" t="s">
        <v>108</v>
      </c>
      <c r="B119" s="16"/>
      <c r="C119" s="17"/>
      <c r="D119" s="18"/>
      <c r="E119" s="17"/>
      <c r="F119" s="19"/>
      <c r="G119" s="17"/>
      <c r="H119" s="19"/>
      <c r="I119" s="6">
        <v>2351.4</v>
      </c>
      <c r="K119" s="6"/>
      <c r="L119" s="7"/>
    </row>
    <row r="120" spans="1:12" s="13" customFormat="1" ht="15" hidden="1">
      <c r="A120" s="15" t="s">
        <v>109</v>
      </c>
      <c r="B120" s="16"/>
      <c r="C120" s="17"/>
      <c r="D120" s="18"/>
      <c r="E120" s="17"/>
      <c r="F120" s="19"/>
      <c r="G120" s="17"/>
      <c r="H120" s="19"/>
      <c r="I120" s="6">
        <v>2351.4</v>
      </c>
      <c r="K120" s="6"/>
      <c r="L120" s="7"/>
    </row>
    <row r="121" spans="1:12" s="13" customFormat="1" ht="15" hidden="1">
      <c r="A121" s="15"/>
      <c r="B121" s="16"/>
      <c r="C121" s="17"/>
      <c r="D121" s="18"/>
      <c r="E121" s="17"/>
      <c r="F121" s="19"/>
      <c r="G121" s="17" t="e">
        <f>D121/K121</f>
        <v>#DIV/0!</v>
      </c>
      <c r="H121" s="19" t="e">
        <f>G121/12</f>
        <v>#DIV/0!</v>
      </c>
      <c r="I121" s="6"/>
      <c r="K121" s="6"/>
      <c r="L121" s="7"/>
    </row>
    <row r="122" spans="1:12" s="13" customFormat="1" ht="15" hidden="1">
      <c r="A122" s="15"/>
      <c r="B122" s="16"/>
      <c r="C122" s="17"/>
      <c r="D122" s="18"/>
      <c r="E122" s="17"/>
      <c r="F122" s="19"/>
      <c r="G122" s="17" t="e">
        <f>D122/K122</f>
        <v>#DIV/0!</v>
      </c>
      <c r="H122" s="19" t="e">
        <f>G122/12</f>
        <v>#DIV/0!</v>
      </c>
      <c r="I122" s="6">
        <v>2357</v>
      </c>
      <c r="K122" s="6"/>
      <c r="L122" s="7"/>
    </row>
    <row r="123" spans="1:12" s="13" customFormat="1" ht="15" hidden="1">
      <c r="A123" s="15"/>
      <c r="B123" s="16"/>
      <c r="C123" s="17"/>
      <c r="D123" s="18"/>
      <c r="E123" s="17"/>
      <c r="F123" s="19"/>
      <c r="G123" s="17" t="e">
        <f>D123/K123</f>
        <v>#DIV/0!</v>
      </c>
      <c r="H123" s="19" t="e">
        <f>G123/12</f>
        <v>#DIV/0!</v>
      </c>
      <c r="I123" s="6">
        <v>2357</v>
      </c>
      <c r="K123" s="6"/>
      <c r="L123" s="7"/>
    </row>
    <row r="124" spans="1:12" s="13" customFormat="1" ht="16.5" customHeight="1" hidden="1">
      <c r="A124" s="20"/>
      <c r="B124" s="16"/>
      <c r="C124" s="17"/>
      <c r="D124" s="17"/>
      <c r="E124" s="17"/>
      <c r="F124" s="17"/>
      <c r="G124" s="17"/>
      <c r="H124" s="17"/>
      <c r="I124" s="5"/>
      <c r="J124" s="6"/>
      <c r="L124" s="14"/>
    </row>
    <row r="125" spans="1:12" s="13" customFormat="1" ht="16.5" customHeight="1" hidden="1">
      <c r="A125" s="21"/>
      <c r="B125" s="22"/>
      <c r="C125" s="23"/>
      <c r="D125" s="23"/>
      <c r="E125" s="23"/>
      <c r="F125" s="23"/>
      <c r="G125" s="23"/>
      <c r="H125" s="23"/>
      <c r="I125" s="6"/>
      <c r="J125" s="6"/>
      <c r="L125" s="14"/>
    </row>
    <row r="126" spans="1:12" s="13" customFormat="1" ht="16.5" customHeight="1" hidden="1">
      <c r="A126" s="21"/>
      <c r="B126" s="22"/>
      <c r="C126" s="23"/>
      <c r="D126" s="23"/>
      <c r="E126" s="23"/>
      <c r="F126" s="23"/>
      <c r="G126" s="23"/>
      <c r="H126" s="23"/>
      <c r="I126" s="6"/>
      <c r="J126" s="6"/>
      <c r="L126" s="14"/>
    </row>
    <row r="127" spans="1:12" s="13" customFormat="1" ht="16.5" customHeight="1" thickBot="1">
      <c r="A127" s="21"/>
      <c r="B127" s="22"/>
      <c r="C127" s="23"/>
      <c r="D127" s="23"/>
      <c r="E127" s="23"/>
      <c r="F127" s="23"/>
      <c r="G127" s="23"/>
      <c r="H127" s="23"/>
      <c r="I127" s="6"/>
      <c r="J127" s="6"/>
      <c r="L127" s="14"/>
    </row>
    <row r="128" spans="1:12" s="26" customFormat="1" ht="19.5" thickBot="1">
      <c r="A128" s="1" t="s">
        <v>84</v>
      </c>
      <c r="B128" s="24"/>
      <c r="C128" s="25"/>
      <c r="D128" s="25">
        <f>D102+D105</f>
        <v>800809.92</v>
      </c>
      <c r="E128" s="25">
        <f>E102+E105</f>
        <v>115.2</v>
      </c>
      <c r="F128" s="25">
        <f>F102+F105</f>
        <v>0</v>
      </c>
      <c r="G128" s="25">
        <f>G102+G105</f>
        <v>340.58</v>
      </c>
      <c r="H128" s="25">
        <f>H102+H105</f>
        <v>28.4</v>
      </c>
      <c r="L128" s="27"/>
    </row>
    <row r="129" spans="1:12" s="26" customFormat="1" ht="18.75">
      <c r="A129" s="72"/>
      <c r="B129" s="73"/>
      <c r="C129" s="74"/>
      <c r="D129" s="74"/>
      <c r="E129" s="74"/>
      <c r="F129" s="74"/>
      <c r="G129" s="74"/>
      <c r="H129" s="74"/>
      <c r="L129" s="27"/>
    </row>
    <row r="130" spans="1:12" s="26" customFormat="1" ht="18.75">
      <c r="A130" s="72"/>
      <c r="B130" s="73"/>
      <c r="C130" s="74"/>
      <c r="D130" s="74"/>
      <c r="E130" s="74"/>
      <c r="F130" s="74"/>
      <c r="G130" s="74"/>
      <c r="H130" s="74"/>
      <c r="L130" s="27"/>
    </row>
    <row r="131" s="69" customFormat="1" ht="12.75">
      <c r="L131" s="70"/>
    </row>
    <row r="132" s="69" customFormat="1" ht="12.75">
      <c r="L132" s="70"/>
    </row>
    <row r="133" s="69" customFormat="1" ht="12.75">
      <c r="L133" s="70"/>
    </row>
    <row r="134" spans="1:6" s="69" customFormat="1" ht="14.25">
      <c r="A134" s="105" t="s">
        <v>29</v>
      </c>
      <c r="B134" s="105"/>
      <c r="C134" s="105"/>
      <c r="D134" s="105"/>
      <c r="E134" s="105"/>
      <c r="F134" s="105"/>
    </row>
    <row r="135" s="69" customFormat="1" ht="12.75"/>
    <row r="136" s="69" customFormat="1" ht="12.75">
      <c r="A136" s="71" t="s">
        <v>30</v>
      </c>
    </row>
    <row r="137" s="69" customFormat="1" ht="12.75">
      <c r="L137" s="70"/>
    </row>
    <row r="138" s="69" customFormat="1" ht="12.75">
      <c r="L138" s="70"/>
    </row>
    <row r="139" s="69" customFormat="1" ht="12.75">
      <c r="L139" s="70"/>
    </row>
    <row r="140" s="69" customFormat="1" ht="12.75">
      <c r="L140" s="70"/>
    </row>
  </sheetData>
  <sheetProtection/>
  <mergeCells count="11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2:H12"/>
    <mergeCell ref="A134:F134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="75" zoomScaleNormal="75" zoomScalePageLayoutView="0" workbookViewId="0" topLeftCell="A82">
      <selection activeCell="A1" sqref="A1:H132"/>
    </sheetView>
  </sheetViews>
  <sheetFormatPr defaultColWidth="9.00390625" defaultRowHeight="12.75"/>
  <cols>
    <col min="1" max="1" width="81.75390625" style="28" customWidth="1"/>
    <col min="2" max="2" width="19.125" style="28" customWidth="1"/>
    <col min="3" max="3" width="13.875" style="28" hidden="1" customWidth="1"/>
    <col min="4" max="4" width="14.875" style="28" customWidth="1"/>
    <col min="5" max="5" width="13.875" style="28" hidden="1" customWidth="1"/>
    <col min="6" max="6" width="20.875" style="28" hidden="1" customWidth="1"/>
    <col min="7" max="7" width="13.875" style="28" customWidth="1"/>
    <col min="8" max="8" width="20.875" style="28" customWidth="1"/>
    <col min="9" max="9" width="15.375" style="28" customWidth="1"/>
    <col min="10" max="10" width="20.00390625" style="28" customWidth="1"/>
    <col min="11" max="11" width="15.375" style="28" customWidth="1"/>
    <col min="12" max="12" width="15.375" style="29" customWidth="1"/>
    <col min="13" max="14" width="15.375" style="28" customWidth="1"/>
    <col min="15" max="16384" width="9.125" style="28" customWidth="1"/>
  </cols>
  <sheetData>
    <row r="1" spans="1:8" ht="16.5" customHeight="1">
      <c r="A1" s="106" t="s">
        <v>0</v>
      </c>
      <c r="B1" s="107"/>
      <c r="C1" s="107"/>
      <c r="D1" s="107"/>
      <c r="E1" s="107"/>
      <c r="F1" s="107"/>
      <c r="G1" s="107"/>
      <c r="H1" s="107"/>
    </row>
    <row r="2" spans="1:8" ht="21.75" customHeight="1">
      <c r="A2" s="76" t="s">
        <v>110</v>
      </c>
      <c r="B2" s="108" t="s">
        <v>1</v>
      </c>
      <c r="C2" s="108"/>
      <c r="D2" s="108"/>
      <c r="E2" s="108"/>
      <c r="F2" s="108"/>
      <c r="G2" s="107"/>
      <c r="H2" s="107"/>
    </row>
    <row r="3" spans="2:8" ht="14.25" customHeight="1">
      <c r="B3" s="108" t="s">
        <v>2</v>
      </c>
      <c r="C3" s="108"/>
      <c r="D3" s="108"/>
      <c r="E3" s="108"/>
      <c r="F3" s="108"/>
      <c r="G3" s="107"/>
      <c r="H3" s="107"/>
    </row>
    <row r="4" spans="2:8" ht="14.25" customHeight="1">
      <c r="B4" s="108" t="s">
        <v>85</v>
      </c>
      <c r="C4" s="108"/>
      <c r="D4" s="108"/>
      <c r="E4" s="108"/>
      <c r="F4" s="108"/>
      <c r="G4" s="107"/>
      <c r="H4" s="107"/>
    </row>
    <row r="5" spans="1:9" ht="35.25" customHeight="1">
      <c r="A5" s="109"/>
      <c r="B5" s="109"/>
      <c r="C5" s="109"/>
      <c r="D5" s="109"/>
      <c r="E5" s="109"/>
      <c r="F5" s="109"/>
      <c r="G5" s="109"/>
      <c r="H5" s="109"/>
      <c r="I5" s="30"/>
    </row>
    <row r="6" spans="1:12" s="31" customFormat="1" ht="22.5" customHeight="1">
      <c r="A6" s="95" t="s">
        <v>3</v>
      </c>
      <c r="B6" s="95"/>
      <c r="C6" s="95"/>
      <c r="D6" s="95"/>
      <c r="E6" s="96"/>
      <c r="F6" s="96"/>
      <c r="G6" s="96"/>
      <c r="H6" s="96"/>
      <c r="L6" s="32"/>
    </row>
    <row r="7" spans="1:8" s="33" customFormat="1" ht="18.75" customHeight="1">
      <c r="A7" s="95" t="s">
        <v>118</v>
      </c>
      <c r="B7" s="95"/>
      <c r="C7" s="95"/>
      <c r="D7" s="95"/>
      <c r="E7" s="96"/>
      <c r="F7" s="96"/>
      <c r="G7" s="96"/>
      <c r="H7" s="96"/>
    </row>
    <row r="8" spans="1:8" s="34" customFormat="1" ht="17.25" customHeight="1">
      <c r="A8" s="97" t="s">
        <v>79</v>
      </c>
      <c r="B8" s="97"/>
      <c r="C8" s="97"/>
      <c r="D8" s="97"/>
      <c r="E8" s="98"/>
      <c r="F8" s="98"/>
      <c r="G8" s="98"/>
      <c r="H8" s="98"/>
    </row>
    <row r="9" spans="1:8" s="33" customFormat="1" ht="30" customHeight="1" thickBot="1">
      <c r="A9" s="99" t="s">
        <v>81</v>
      </c>
      <c r="B9" s="99"/>
      <c r="C9" s="99"/>
      <c r="D9" s="99"/>
      <c r="E9" s="100"/>
      <c r="F9" s="100"/>
      <c r="G9" s="100"/>
      <c r="H9" s="100"/>
    </row>
    <row r="10" spans="1:12" s="6" customFormat="1" ht="139.5" customHeight="1" thickBot="1">
      <c r="A10" s="35" t="s">
        <v>4</v>
      </c>
      <c r="B10" s="36" t="s">
        <v>5</v>
      </c>
      <c r="C10" s="2" t="s">
        <v>6</v>
      </c>
      <c r="D10" s="2" t="s">
        <v>33</v>
      </c>
      <c r="E10" s="2" t="s">
        <v>6</v>
      </c>
      <c r="F10" s="37" t="s">
        <v>7</v>
      </c>
      <c r="G10" s="2" t="s">
        <v>6</v>
      </c>
      <c r="H10" s="37" t="s">
        <v>7</v>
      </c>
      <c r="L10" s="7"/>
    </row>
    <row r="11" spans="1:12" s="13" customFormat="1" ht="12.75">
      <c r="A11" s="38">
        <v>1</v>
      </c>
      <c r="B11" s="39">
        <v>2</v>
      </c>
      <c r="C11" s="39">
        <v>3</v>
      </c>
      <c r="D11" s="40"/>
      <c r="E11" s="39">
        <v>3</v>
      </c>
      <c r="F11" s="41">
        <v>4</v>
      </c>
      <c r="G11" s="42">
        <v>3</v>
      </c>
      <c r="H11" s="43">
        <v>4</v>
      </c>
      <c r="L11" s="14"/>
    </row>
    <row r="12" spans="1:12" s="13" customFormat="1" ht="49.5" customHeight="1">
      <c r="A12" s="101" t="s">
        <v>8</v>
      </c>
      <c r="B12" s="102"/>
      <c r="C12" s="102"/>
      <c r="D12" s="102"/>
      <c r="E12" s="102"/>
      <c r="F12" s="102"/>
      <c r="G12" s="103"/>
      <c r="H12" s="104"/>
      <c r="L12" s="14"/>
    </row>
    <row r="13" spans="1:12" s="6" customFormat="1" ht="18.75">
      <c r="A13" s="44" t="s">
        <v>9</v>
      </c>
      <c r="B13" s="45" t="s">
        <v>10</v>
      </c>
      <c r="C13" s="46">
        <f>F13*12</f>
        <v>0</v>
      </c>
      <c r="D13" s="47">
        <f>G13*I13</f>
        <v>75338.86</v>
      </c>
      <c r="E13" s="46">
        <f>H13*12</f>
        <v>32.04</v>
      </c>
      <c r="F13" s="48"/>
      <c r="G13" s="46">
        <f>H13*12</f>
        <v>32.04</v>
      </c>
      <c r="H13" s="49">
        <v>2.67</v>
      </c>
      <c r="I13" s="6">
        <v>2351.4</v>
      </c>
      <c r="L13" s="7"/>
    </row>
    <row r="14" spans="1:12" s="6" customFormat="1" ht="15">
      <c r="A14" s="77" t="s">
        <v>91</v>
      </c>
      <c r="B14" s="78" t="s">
        <v>92</v>
      </c>
      <c r="C14" s="79"/>
      <c r="D14" s="83"/>
      <c r="E14" s="79"/>
      <c r="F14" s="84"/>
      <c r="G14" s="79"/>
      <c r="H14" s="85"/>
      <c r="L14" s="7"/>
    </row>
    <row r="15" spans="1:12" s="6" customFormat="1" ht="15">
      <c r="A15" s="77" t="s">
        <v>93</v>
      </c>
      <c r="B15" s="78" t="s">
        <v>92</v>
      </c>
      <c r="C15" s="79"/>
      <c r="D15" s="83"/>
      <c r="E15" s="79"/>
      <c r="F15" s="84"/>
      <c r="G15" s="79"/>
      <c r="H15" s="85"/>
      <c r="L15" s="7"/>
    </row>
    <row r="16" spans="1:12" s="6" customFormat="1" ht="15">
      <c r="A16" s="77" t="s">
        <v>94</v>
      </c>
      <c r="B16" s="78" t="s">
        <v>95</v>
      </c>
      <c r="C16" s="79"/>
      <c r="D16" s="83"/>
      <c r="E16" s="79"/>
      <c r="F16" s="84"/>
      <c r="G16" s="79"/>
      <c r="H16" s="85"/>
      <c r="L16" s="7"/>
    </row>
    <row r="17" spans="1:12" s="6" customFormat="1" ht="15">
      <c r="A17" s="77" t="s">
        <v>96</v>
      </c>
      <c r="B17" s="78" t="s">
        <v>92</v>
      </c>
      <c r="C17" s="79"/>
      <c r="D17" s="83"/>
      <c r="E17" s="79"/>
      <c r="F17" s="84"/>
      <c r="G17" s="79"/>
      <c r="H17" s="85"/>
      <c r="L17" s="7"/>
    </row>
    <row r="18" spans="1:12" s="6" customFormat="1" ht="15">
      <c r="A18" s="44" t="s">
        <v>111</v>
      </c>
      <c r="B18" s="50"/>
      <c r="C18" s="46"/>
      <c r="D18" s="47"/>
      <c r="E18" s="46"/>
      <c r="F18" s="48"/>
      <c r="G18" s="46"/>
      <c r="H18" s="48">
        <v>2.56</v>
      </c>
      <c r="L18" s="7"/>
    </row>
    <row r="19" spans="1:12" s="6" customFormat="1" ht="15">
      <c r="A19" s="77" t="s">
        <v>112</v>
      </c>
      <c r="B19" s="78" t="s">
        <v>92</v>
      </c>
      <c r="C19" s="79"/>
      <c r="D19" s="83"/>
      <c r="E19" s="79"/>
      <c r="F19" s="84"/>
      <c r="G19" s="79"/>
      <c r="H19" s="84"/>
      <c r="L19" s="7"/>
    </row>
    <row r="20" spans="1:12" s="6" customFormat="1" ht="15">
      <c r="A20" s="44" t="s">
        <v>111</v>
      </c>
      <c r="B20" s="50"/>
      <c r="C20" s="46"/>
      <c r="D20" s="47"/>
      <c r="E20" s="46"/>
      <c r="F20" s="48"/>
      <c r="G20" s="46"/>
      <c r="H20" s="48">
        <v>0.11</v>
      </c>
      <c r="L20" s="7"/>
    </row>
    <row r="21" spans="1:12" s="6" customFormat="1" ht="18.75">
      <c r="A21" s="44" t="s">
        <v>11</v>
      </c>
      <c r="B21" s="50" t="s">
        <v>12</v>
      </c>
      <c r="C21" s="46">
        <f>F21*12</f>
        <v>0</v>
      </c>
      <c r="D21" s="47">
        <f>G21*I21</f>
        <v>105248.66</v>
      </c>
      <c r="E21" s="46">
        <f>H21*12</f>
        <v>44.76</v>
      </c>
      <c r="F21" s="48"/>
      <c r="G21" s="46">
        <f>H21*12</f>
        <v>44.76</v>
      </c>
      <c r="H21" s="49">
        <v>3.73</v>
      </c>
      <c r="I21" s="6">
        <v>2351.4</v>
      </c>
      <c r="L21" s="7"/>
    </row>
    <row r="22" spans="1:12" s="6" customFormat="1" ht="15">
      <c r="A22" s="77" t="s">
        <v>97</v>
      </c>
      <c r="B22" s="78" t="s">
        <v>12</v>
      </c>
      <c r="C22" s="79"/>
      <c r="D22" s="83"/>
      <c r="E22" s="79"/>
      <c r="F22" s="84"/>
      <c r="G22" s="79"/>
      <c r="H22" s="85"/>
      <c r="L22" s="7"/>
    </row>
    <row r="23" spans="1:12" s="6" customFormat="1" ht="15">
      <c r="A23" s="77" t="s">
        <v>98</v>
      </c>
      <c r="B23" s="78" t="s">
        <v>12</v>
      </c>
      <c r="C23" s="79"/>
      <c r="D23" s="83"/>
      <c r="E23" s="79"/>
      <c r="F23" s="84"/>
      <c r="G23" s="79"/>
      <c r="H23" s="85"/>
      <c r="L23" s="7"/>
    </row>
    <row r="24" spans="1:12" s="6" customFormat="1" ht="15">
      <c r="A24" s="77" t="s">
        <v>99</v>
      </c>
      <c r="B24" s="78" t="s">
        <v>12</v>
      </c>
      <c r="C24" s="79"/>
      <c r="D24" s="83"/>
      <c r="E24" s="79"/>
      <c r="F24" s="84"/>
      <c r="G24" s="79"/>
      <c r="H24" s="85"/>
      <c r="L24" s="7"/>
    </row>
    <row r="25" spans="1:12" s="6" customFormat="1" ht="25.5">
      <c r="A25" s="77" t="s">
        <v>100</v>
      </c>
      <c r="B25" s="78" t="s">
        <v>13</v>
      </c>
      <c r="C25" s="79"/>
      <c r="D25" s="83"/>
      <c r="E25" s="79"/>
      <c r="F25" s="84"/>
      <c r="G25" s="79"/>
      <c r="H25" s="85"/>
      <c r="L25" s="7"/>
    </row>
    <row r="26" spans="1:12" s="6" customFormat="1" ht="15">
      <c r="A26" s="77" t="s">
        <v>101</v>
      </c>
      <c r="B26" s="78" t="s">
        <v>12</v>
      </c>
      <c r="C26" s="79"/>
      <c r="D26" s="83"/>
      <c r="E26" s="79"/>
      <c r="F26" s="84"/>
      <c r="G26" s="79"/>
      <c r="H26" s="85"/>
      <c r="L26" s="7"/>
    </row>
    <row r="27" spans="1:12" s="6" customFormat="1" ht="15">
      <c r="A27" s="77" t="s">
        <v>102</v>
      </c>
      <c r="B27" s="78" t="s">
        <v>12</v>
      </c>
      <c r="C27" s="79"/>
      <c r="D27" s="83"/>
      <c r="E27" s="79"/>
      <c r="F27" s="84"/>
      <c r="G27" s="79"/>
      <c r="H27" s="85"/>
      <c r="L27" s="7"/>
    </row>
    <row r="28" spans="1:12" s="6" customFormat="1" ht="25.5">
      <c r="A28" s="77" t="s">
        <v>103</v>
      </c>
      <c r="B28" s="78" t="s">
        <v>104</v>
      </c>
      <c r="C28" s="79"/>
      <c r="D28" s="83"/>
      <c r="E28" s="79"/>
      <c r="F28" s="84"/>
      <c r="G28" s="79"/>
      <c r="H28" s="85"/>
      <c r="L28" s="7"/>
    </row>
    <row r="29" spans="1:12" s="54" customFormat="1" ht="18.75">
      <c r="A29" s="51" t="s">
        <v>14</v>
      </c>
      <c r="B29" s="45" t="s">
        <v>15</v>
      </c>
      <c r="C29" s="46">
        <f>F29*12</f>
        <v>0</v>
      </c>
      <c r="D29" s="47">
        <f>G29*I29</f>
        <v>19187.42</v>
      </c>
      <c r="E29" s="46">
        <f>H29*12</f>
        <v>8.16</v>
      </c>
      <c r="F29" s="52"/>
      <c r="G29" s="46">
        <f>H29*12</f>
        <v>8.16</v>
      </c>
      <c r="H29" s="53">
        <v>0.68</v>
      </c>
      <c r="I29" s="6">
        <v>2351.4</v>
      </c>
      <c r="K29" s="6"/>
      <c r="L29" s="7"/>
    </row>
    <row r="30" spans="1:12" s="6" customFormat="1" ht="18.75">
      <c r="A30" s="51" t="s">
        <v>16</v>
      </c>
      <c r="B30" s="45" t="s">
        <v>17</v>
      </c>
      <c r="C30" s="46">
        <f>F30*12</f>
        <v>0</v>
      </c>
      <c r="D30" s="47">
        <f>G30*I30</f>
        <v>62641.3</v>
      </c>
      <c r="E30" s="46">
        <f>H30*12</f>
        <v>26.64</v>
      </c>
      <c r="F30" s="52"/>
      <c r="G30" s="46">
        <f>H30*12</f>
        <v>26.64</v>
      </c>
      <c r="H30" s="53">
        <v>2.22</v>
      </c>
      <c r="I30" s="6">
        <v>2351.4</v>
      </c>
      <c r="L30" s="7"/>
    </row>
    <row r="31" spans="1:12" s="13" customFormat="1" ht="30" hidden="1">
      <c r="A31" s="51" t="s">
        <v>54</v>
      </c>
      <c r="B31" s="45" t="s">
        <v>10</v>
      </c>
      <c r="C31" s="55"/>
      <c r="D31" s="47"/>
      <c r="E31" s="55"/>
      <c r="F31" s="52"/>
      <c r="G31" s="46"/>
      <c r="H31" s="52"/>
      <c r="I31" s="6">
        <v>2351.4</v>
      </c>
      <c r="K31" s="6"/>
      <c r="L31" s="7"/>
    </row>
    <row r="32" spans="1:12" s="13" customFormat="1" ht="32.25" customHeight="1" hidden="1">
      <c r="A32" s="51" t="s">
        <v>78</v>
      </c>
      <c r="B32" s="45" t="s">
        <v>10</v>
      </c>
      <c r="C32" s="55"/>
      <c r="D32" s="47"/>
      <c r="E32" s="55"/>
      <c r="F32" s="52"/>
      <c r="G32" s="46"/>
      <c r="H32" s="52"/>
      <c r="I32" s="6">
        <v>2351.4</v>
      </c>
      <c r="K32" s="6"/>
      <c r="L32" s="7"/>
    </row>
    <row r="33" spans="1:12" s="13" customFormat="1" ht="15" hidden="1">
      <c r="A33" s="51" t="s">
        <v>55</v>
      </c>
      <c r="B33" s="45" t="s">
        <v>10</v>
      </c>
      <c r="C33" s="55"/>
      <c r="D33" s="47"/>
      <c r="E33" s="55"/>
      <c r="F33" s="52"/>
      <c r="G33" s="46"/>
      <c r="H33" s="52"/>
      <c r="I33" s="6">
        <v>2351.4</v>
      </c>
      <c r="K33" s="6"/>
      <c r="L33" s="7"/>
    </row>
    <row r="34" spans="1:12" s="13" customFormat="1" ht="30" hidden="1">
      <c r="A34" s="51" t="s">
        <v>56</v>
      </c>
      <c r="B34" s="45" t="s">
        <v>13</v>
      </c>
      <c r="C34" s="55"/>
      <c r="D34" s="47">
        <f>G34*I34</f>
        <v>0</v>
      </c>
      <c r="E34" s="55"/>
      <c r="F34" s="52"/>
      <c r="G34" s="46">
        <f>H34*12</f>
        <v>0</v>
      </c>
      <c r="H34" s="52"/>
      <c r="I34" s="6">
        <v>2351.4</v>
      </c>
      <c r="K34" s="6"/>
      <c r="L34" s="7"/>
    </row>
    <row r="35" spans="1:12" s="13" customFormat="1" ht="30" hidden="1">
      <c r="A35" s="51" t="s">
        <v>57</v>
      </c>
      <c r="B35" s="45" t="s">
        <v>13</v>
      </c>
      <c r="C35" s="55"/>
      <c r="D35" s="47">
        <f>G35*I35</f>
        <v>0</v>
      </c>
      <c r="E35" s="55"/>
      <c r="F35" s="52"/>
      <c r="G35" s="46">
        <f>H35*12</f>
        <v>0</v>
      </c>
      <c r="H35" s="52"/>
      <c r="I35" s="6">
        <v>2351.4</v>
      </c>
      <c r="K35" s="6"/>
      <c r="L35" s="7"/>
    </row>
    <row r="36" spans="1:12" s="13" customFormat="1" ht="30" hidden="1">
      <c r="A36" s="51" t="s">
        <v>58</v>
      </c>
      <c r="B36" s="45" t="s">
        <v>13</v>
      </c>
      <c r="C36" s="55"/>
      <c r="D36" s="47">
        <f>G36*I36</f>
        <v>0</v>
      </c>
      <c r="E36" s="55"/>
      <c r="F36" s="52"/>
      <c r="G36" s="46">
        <f>H36*12</f>
        <v>0</v>
      </c>
      <c r="H36" s="52"/>
      <c r="I36" s="6">
        <v>2351.4</v>
      </c>
      <c r="K36" s="6"/>
      <c r="L36" s="7"/>
    </row>
    <row r="37" spans="1:12" s="13" customFormat="1" ht="24" customHeight="1">
      <c r="A37" s="51" t="s">
        <v>54</v>
      </c>
      <c r="B37" s="45" t="s">
        <v>10</v>
      </c>
      <c r="C37" s="55"/>
      <c r="D37" s="47">
        <v>1848.15</v>
      </c>
      <c r="E37" s="55"/>
      <c r="F37" s="52"/>
      <c r="G37" s="46">
        <f>D37/I37</f>
        <v>0.79</v>
      </c>
      <c r="H37" s="52">
        <f>G37/12</f>
        <v>0.07</v>
      </c>
      <c r="I37" s="6">
        <v>2351.4</v>
      </c>
      <c r="K37" s="6"/>
      <c r="L37" s="7"/>
    </row>
    <row r="38" spans="1:12" s="13" customFormat="1" ht="20.25" customHeight="1">
      <c r="A38" s="51" t="s">
        <v>78</v>
      </c>
      <c r="B38" s="45" t="s">
        <v>10</v>
      </c>
      <c r="C38" s="55"/>
      <c r="D38" s="47">
        <v>1848.15</v>
      </c>
      <c r="E38" s="55"/>
      <c r="F38" s="52"/>
      <c r="G38" s="46">
        <f>D38/I38</f>
        <v>0.79</v>
      </c>
      <c r="H38" s="52">
        <f>G38/12</f>
        <v>0.07</v>
      </c>
      <c r="I38" s="6">
        <v>2351.4</v>
      </c>
      <c r="K38" s="6"/>
      <c r="L38" s="7"/>
    </row>
    <row r="39" spans="1:12" s="13" customFormat="1" ht="15">
      <c r="A39" s="51" t="s">
        <v>90</v>
      </c>
      <c r="B39" s="45" t="s">
        <v>10</v>
      </c>
      <c r="C39" s="55"/>
      <c r="D39" s="47">
        <v>11670.68</v>
      </c>
      <c r="E39" s="55"/>
      <c r="F39" s="52"/>
      <c r="G39" s="46">
        <f>D39/I39</f>
        <v>4.96</v>
      </c>
      <c r="H39" s="52">
        <f>G39/12</f>
        <v>0.41</v>
      </c>
      <c r="I39" s="6">
        <v>2351.4</v>
      </c>
      <c r="K39" s="6"/>
      <c r="L39" s="7"/>
    </row>
    <row r="40" spans="1:12" s="13" customFormat="1" ht="30">
      <c r="A40" s="51" t="s">
        <v>113</v>
      </c>
      <c r="B40" s="45" t="s">
        <v>13</v>
      </c>
      <c r="C40" s="55"/>
      <c r="D40" s="47">
        <v>15048.06</v>
      </c>
      <c r="E40" s="55"/>
      <c r="F40" s="52"/>
      <c r="G40" s="46">
        <f>D40/I40</f>
        <v>6.4</v>
      </c>
      <c r="H40" s="52">
        <f>G40/12</f>
        <v>0.53</v>
      </c>
      <c r="I40" s="6">
        <v>2351.4</v>
      </c>
      <c r="K40" s="6"/>
      <c r="L40" s="7"/>
    </row>
    <row r="41" spans="1:12" s="13" customFormat="1" ht="15">
      <c r="A41" s="51" t="s">
        <v>23</v>
      </c>
      <c r="B41" s="45"/>
      <c r="C41" s="55">
        <f>F41*12</f>
        <v>0</v>
      </c>
      <c r="D41" s="47">
        <f>G41*I41</f>
        <v>5361.19</v>
      </c>
      <c r="E41" s="55">
        <f>H41*12</f>
        <v>2.28</v>
      </c>
      <c r="F41" s="52"/>
      <c r="G41" s="46">
        <f>H41*12</f>
        <v>2.28</v>
      </c>
      <c r="H41" s="52">
        <v>0.19</v>
      </c>
      <c r="I41" s="6">
        <v>2351.4</v>
      </c>
      <c r="K41" s="6"/>
      <c r="L41" s="7"/>
    </row>
    <row r="42" spans="1:12" s="6" customFormat="1" ht="15">
      <c r="A42" s="51" t="s">
        <v>25</v>
      </c>
      <c r="B42" s="45" t="s">
        <v>26</v>
      </c>
      <c r="C42" s="55">
        <f>F42*12</f>
        <v>0</v>
      </c>
      <c r="D42" s="47">
        <f>G42*I42</f>
        <v>1128.67</v>
      </c>
      <c r="E42" s="55">
        <f>H42*12</f>
        <v>0.48</v>
      </c>
      <c r="F42" s="52"/>
      <c r="G42" s="46">
        <f>H42*12</f>
        <v>0.48</v>
      </c>
      <c r="H42" s="52">
        <v>0.04</v>
      </c>
      <c r="I42" s="6">
        <v>2351.4</v>
      </c>
      <c r="L42" s="7"/>
    </row>
    <row r="43" spans="1:12" s="6" customFormat="1" ht="15">
      <c r="A43" s="51" t="s">
        <v>27</v>
      </c>
      <c r="B43" s="56" t="s">
        <v>28</v>
      </c>
      <c r="C43" s="57">
        <f>F43*12</f>
        <v>0</v>
      </c>
      <c r="D43" s="47">
        <v>600.6</v>
      </c>
      <c r="E43" s="57">
        <f>H43*12</f>
        <v>0.36</v>
      </c>
      <c r="F43" s="58"/>
      <c r="G43" s="46">
        <v>0.26</v>
      </c>
      <c r="H43" s="58">
        <v>0.03</v>
      </c>
      <c r="I43" s="6">
        <v>2351.4</v>
      </c>
      <c r="L43" s="7"/>
    </row>
    <row r="44" spans="1:12" s="54" customFormat="1" ht="30">
      <c r="A44" s="51" t="s">
        <v>24</v>
      </c>
      <c r="B44" s="45" t="s">
        <v>82</v>
      </c>
      <c r="C44" s="55">
        <f>F44*12</f>
        <v>0</v>
      </c>
      <c r="D44" s="47">
        <v>900.91</v>
      </c>
      <c r="E44" s="55">
        <f>H44*12</f>
        <v>0.48</v>
      </c>
      <c r="F44" s="52"/>
      <c r="G44" s="46">
        <v>0.39</v>
      </c>
      <c r="H44" s="52">
        <v>0.04</v>
      </c>
      <c r="I44" s="6">
        <v>2351.4</v>
      </c>
      <c r="K44" s="6"/>
      <c r="L44" s="7"/>
    </row>
    <row r="45" spans="1:12" s="54" customFormat="1" ht="15">
      <c r="A45" s="51" t="s">
        <v>34</v>
      </c>
      <c r="B45" s="45"/>
      <c r="C45" s="46"/>
      <c r="D45" s="46">
        <f>D47+D48+D49+D50+D51+D52+D53+D56+D57+D58+D60</f>
        <v>19827.07</v>
      </c>
      <c r="E45" s="46"/>
      <c r="F45" s="52"/>
      <c r="G45" s="46">
        <f>D45/I45</f>
        <v>8.43</v>
      </c>
      <c r="H45" s="48">
        <f>G45/12</f>
        <v>0.7</v>
      </c>
      <c r="I45" s="6">
        <v>2351.4</v>
      </c>
      <c r="K45" s="6"/>
      <c r="L45" s="7"/>
    </row>
    <row r="46" spans="1:12" s="13" customFormat="1" ht="15" hidden="1">
      <c r="A46" s="15" t="s">
        <v>66</v>
      </c>
      <c r="B46" s="16" t="s">
        <v>18</v>
      </c>
      <c r="C46" s="17"/>
      <c r="D46" s="18">
        <f>G46*I46</f>
        <v>0</v>
      </c>
      <c r="E46" s="17"/>
      <c r="F46" s="19"/>
      <c r="G46" s="17">
        <f>H46*12</f>
        <v>0</v>
      </c>
      <c r="H46" s="19"/>
      <c r="I46" s="6">
        <v>2351.4</v>
      </c>
      <c r="K46" s="6"/>
      <c r="L46" s="7"/>
    </row>
    <row r="47" spans="1:12" s="13" customFormat="1" ht="15">
      <c r="A47" s="15" t="s">
        <v>47</v>
      </c>
      <c r="B47" s="16" t="s">
        <v>18</v>
      </c>
      <c r="C47" s="17"/>
      <c r="D47" s="18">
        <v>196.5</v>
      </c>
      <c r="E47" s="17"/>
      <c r="F47" s="19"/>
      <c r="G47" s="17"/>
      <c r="H47" s="19"/>
      <c r="I47" s="6">
        <v>2351.4</v>
      </c>
      <c r="K47" s="6"/>
      <c r="L47" s="7"/>
    </row>
    <row r="48" spans="1:12" s="13" customFormat="1" ht="15">
      <c r="A48" s="15" t="s">
        <v>19</v>
      </c>
      <c r="B48" s="16" t="s">
        <v>22</v>
      </c>
      <c r="C48" s="17">
        <f>F48*12</f>
        <v>0</v>
      </c>
      <c r="D48" s="18">
        <v>415.82</v>
      </c>
      <c r="E48" s="17">
        <f>H48*12</f>
        <v>0</v>
      </c>
      <c r="F48" s="19"/>
      <c r="G48" s="17"/>
      <c r="H48" s="19"/>
      <c r="I48" s="6">
        <v>2351.4</v>
      </c>
      <c r="K48" s="6"/>
      <c r="L48" s="7"/>
    </row>
    <row r="49" spans="1:12" s="13" customFormat="1" ht="15">
      <c r="A49" s="15" t="s">
        <v>114</v>
      </c>
      <c r="B49" s="16" t="s">
        <v>18</v>
      </c>
      <c r="C49" s="17">
        <f>F49*12</f>
        <v>0</v>
      </c>
      <c r="D49" s="18">
        <v>740.94</v>
      </c>
      <c r="E49" s="17">
        <f>H49*12</f>
        <v>0</v>
      </c>
      <c r="F49" s="19"/>
      <c r="G49" s="17"/>
      <c r="H49" s="19"/>
      <c r="I49" s="6">
        <v>2351.4</v>
      </c>
      <c r="K49" s="6"/>
      <c r="L49" s="7"/>
    </row>
    <row r="50" spans="1:12" s="13" customFormat="1" ht="15">
      <c r="A50" s="15" t="s">
        <v>65</v>
      </c>
      <c r="B50" s="16" t="s">
        <v>18</v>
      </c>
      <c r="C50" s="17">
        <f>F50*12</f>
        <v>0</v>
      </c>
      <c r="D50" s="18">
        <v>792.41</v>
      </c>
      <c r="E50" s="17">
        <f>H50*12</f>
        <v>0</v>
      </c>
      <c r="F50" s="19"/>
      <c r="G50" s="17"/>
      <c r="H50" s="19"/>
      <c r="I50" s="6">
        <v>2351.4</v>
      </c>
      <c r="K50" s="6"/>
      <c r="L50" s="7"/>
    </row>
    <row r="51" spans="1:12" s="13" customFormat="1" ht="15">
      <c r="A51" s="15" t="s">
        <v>61</v>
      </c>
      <c r="B51" s="16" t="s">
        <v>18</v>
      </c>
      <c r="C51" s="17">
        <f>F51*12</f>
        <v>0</v>
      </c>
      <c r="D51" s="18">
        <v>1584.82</v>
      </c>
      <c r="E51" s="17">
        <f>H51*12</f>
        <v>0</v>
      </c>
      <c r="F51" s="19"/>
      <c r="G51" s="17"/>
      <c r="H51" s="19"/>
      <c r="I51" s="6">
        <v>2351.4</v>
      </c>
      <c r="K51" s="6"/>
      <c r="L51" s="7"/>
    </row>
    <row r="52" spans="1:12" s="13" customFormat="1" ht="15">
      <c r="A52" s="15" t="s">
        <v>88</v>
      </c>
      <c r="B52" s="75" t="s">
        <v>18</v>
      </c>
      <c r="C52" s="17"/>
      <c r="D52" s="18">
        <v>3532.78</v>
      </c>
      <c r="E52" s="17"/>
      <c r="F52" s="19"/>
      <c r="G52" s="17"/>
      <c r="H52" s="19"/>
      <c r="I52" s="6">
        <v>2351.4</v>
      </c>
      <c r="K52" s="6"/>
      <c r="L52" s="7"/>
    </row>
    <row r="53" spans="1:12" s="13" customFormat="1" ht="15">
      <c r="A53" s="15" t="s">
        <v>20</v>
      </c>
      <c r="B53" s="16" t="s">
        <v>18</v>
      </c>
      <c r="C53" s="17">
        <f>F53*12</f>
        <v>0</v>
      </c>
      <c r="D53" s="18">
        <v>831.63</v>
      </c>
      <c r="E53" s="17">
        <f>H53*12</f>
        <v>0</v>
      </c>
      <c r="F53" s="19"/>
      <c r="G53" s="17"/>
      <c r="H53" s="19"/>
      <c r="I53" s="6">
        <v>2351.4</v>
      </c>
      <c r="K53" s="6"/>
      <c r="L53" s="7"/>
    </row>
    <row r="54" spans="1:12" s="13" customFormat="1" ht="15" hidden="1">
      <c r="A54" s="15" t="s">
        <v>60</v>
      </c>
      <c r="B54" s="16" t="s">
        <v>18</v>
      </c>
      <c r="C54" s="17"/>
      <c r="D54" s="18">
        <f>G54*I54</f>
        <v>0</v>
      </c>
      <c r="E54" s="17"/>
      <c r="F54" s="19"/>
      <c r="G54" s="17"/>
      <c r="H54" s="19"/>
      <c r="I54" s="6">
        <v>2351.4</v>
      </c>
      <c r="K54" s="6"/>
      <c r="L54" s="7"/>
    </row>
    <row r="55" spans="1:12" s="13" customFormat="1" ht="15" hidden="1">
      <c r="A55" s="15" t="s">
        <v>61</v>
      </c>
      <c r="B55" s="16" t="s">
        <v>22</v>
      </c>
      <c r="C55" s="17"/>
      <c r="D55" s="18">
        <f>G55*I55</f>
        <v>0</v>
      </c>
      <c r="E55" s="17"/>
      <c r="F55" s="19"/>
      <c r="G55" s="17"/>
      <c r="H55" s="19"/>
      <c r="I55" s="6">
        <v>2351.4</v>
      </c>
      <c r="K55" s="6"/>
      <c r="L55" s="7"/>
    </row>
    <row r="56" spans="1:12" s="13" customFormat="1" ht="15">
      <c r="A56" s="15" t="s">
        <v>60</v>
      </c>
      <c r="B56" s="75" t="s">
        <v>18</v>
      </c>
      <c r="C56" s="17"/>
      <c r="D56" s="18">
        <v>396.19</v>
      </c>
      <c r="E56" s="17"/>
      <c r="F56" s="19"/>
      <c r="G56" s="17"/>
      <c r="H56" s="19"/>
      <c r="I56" s="6">
        <v>2351.4</v>
      </c>
      <c r="K56" s="6"/>
      <c r="L56" s="7"/>
    </row>
    <row r="57" spans="1:12" s="13" customFormat="1" ht="15">
      <c r="A57" s="15" t="s">
        <v>21</v>
      </c>
      <c r="B57" s="16" t="s">
        <v>18</v>
      </c>
      <c r="C57" s="17">
        <f>F57*12</f>
        <v>0</v>
      </c>
      <c r="D57" s="18">
        <v>2240.84</v>
      </c>
      <c r="E57" s="17">
        <f>H57*12</f>
        <v>0</v>
      </c>
      <c r="F57" s="19"/>
      <c r="G57" s="17"/>
      <c r="H57" s="19"/>
      <c r="I57" s="6">
        <v>2351.4</v>
      </c>
      <c r="K57" s="6"/>
      <c r="L57" s="7"/>
    </row>
    <row r="58" spans="1:12" s="13" customFormat="1" ht="15">
      <c r="A58" s="15" t="s">
        <v>89</v>
      </c>
      <c r="B58" s="16" t="s">
        <v>18</v>
      </c>
      <c r="C58" s="17"/>
      <c r="D58" s="18">
        <v>2790.05</v>
      </c>
      <c r="E58" s="17"/>
      <c r="F58" s="19"/>
      <c r="G58" s="17"/>
      <c r="H58" s="19"/>
      <c r="I58" s="6">
        <v>2351.4</v>
      </c>
      <c r="K58" s="6"/>
      <c r="L58" s="7"/>
    </row>
    <row r="59" spans="1:12" s="13" customFormat="1" ht="15" hidden="1">
      <c r="A59" s="15" t="s">
        <v>67</v>
      </c>
      <c r="B59" s="16" t="s">
        <v>18</v>
      </c>
      <c r="C59" s="10"/>
      <c r="D59" s="18">
        <f>G59*I59</f>
        <v>0</v>
      </c>
      <c r="E59" s="10"/>
      <c r="F59" s="19"/>
      <c r="G59" s="17"/>
      <c r="H59" s="19"/>
      <c r="I59" s="6">
        <v>2351.4</v>
      </c>
      <c r="K59" s="6"/>
      <c r="L59" s="7"/>
    </row>
    <row r="60" spans="1:12" s="13" customFormat="1" ht="25.5">
      <c r="A60" s="15" t="s">
        <v>105</v>
      </c>
      <c r="B60" s="75" t="s">
        <v>13</v>
      </c>
      <c r="C60" s="17"/>
      <c r="D60" s="18">
        <v>6305.09</v>
      </c>
      <c r="E60" s="17"/>
      <c r="F60" s="19"/>
      <c r="G60" s="17"/>
      <c r="H60" s="19"/>
      <c r="I60" s="6">
        <v>2351.4</v>
      </c>
      <c r="K60" s="6"/>
      <c r="L60" s="7"/>
    </row>
    <row r="61" spans="1:12" s="13" customFormat="1" ht="15" hidden="1">
      <c r="A61" s="15"/>
      <c r="B61" s="16"/>
      <c r="C61" s="17"/>
      <c r="D61" s="18"/>
      <c r="E61" s="17"/>
      <c r="F61" s="19"/>
      <c r="G61" s="17"/>
      <c r="H61" s="19"/>
      <c r="I61" s="6">
        <v>2351.4</v>
      </c>
      <c r="K61" s="6"/>
      <c r="L61" s="7"/>
    </row>
    <row r="62" spans="1:12" s="64" customFormat="1" ht="15.75" customHeight="1" hidden="1">
      <c r="A62" s="59" t="s">
        <v>76</v>
      </c>
      <c r="B62" s="60" t="s">
        <v>18</v>
      </c>
      <c r="C62" s="61"/>
      <c r="D62" s="62">
        <f>G62*I62</f>
        <v>0</v>
      </c>
      <c r="E62" s="61"/>
      <c r="F62" s="63"/>
      <c r="G62" s="61">
        <f>H62*12</f>
        <v>0</v>
      </c>
      <c r="H62" s="63"/>
      <c r="I62" s="6">
        <v>2351.4</v>
      </c>
      <c r="K62" s="6"/>
      <c r="L62" s="7"/>
    </row>
    <row r="63" spans="1:12" s="54" customFormat="1" ht="15">
      <c r="A63" s="51" t="s">
        <v>43</v>
      </c>
      <c r="B63" s="45"/>
      <c r="C63" s="46"/>
      <c r="D63" s="46">
        <f>D72+D73</f>
        <v>15024.11</v>
      </c>
      <c r="E63" s="46"/>
      <c r="F63" s="52"/>
      <c r="G63" s="46">
        <f>D63/I63</f>
        <v>6.39</v>
      </c>
      <c r="H63" s="48">
        <f>G63/12</f>
        <v>0.53</v>
      </c>
      <c r="I63" s="6">
        <v>2351.4</v>
      </c>
      <c r="K63" s="6"/>
      <c r="L63" s="7"/>
    </row>
    <row r="64" spans="1:12" s="13" customFormat="1" ht="15" hidden="1">
      <c r="A64" s="15" t="s">
        <v>35</v>
      </c>
      <c r="B64" s="16" t="s">
        <v>48</v>
      </c>
      <c r="C64" s="17"/>
      <c r="D64" s="18">
        <f aca="true" t="shared" si="0" ref="D64:D74">G64*I64</f>
        <v>0</v>
      </c>
      <c r="E64" s="17"/>
      <c r="F64" s="19"/>
      <c r="G64" s="17">
        <f aca="true" t="shared" si="1" ref="G64:G74">H64*12</f>
        <v>0</v>
      </c>
      <c r="H64" s="19"/>
      <c r="I64" s="6">
        <v>2351.4</v>
      </c>
      <c r="K64" s="6"/>
      <c r="L64" s="7"/>
    </row>
    <row r="65" spans="1:12" s="13" customFormat="1" ht="15" hidden="1">
      <c r="A65" s="15" t="s">
        <v>72</v>
      </c>
      <c r="B65" s="16" t="s">
        <v>71</v>
      </c>
      <c r="C65" s="17"/>
      <c r="D65" s="18">
        <f t="shared" si="0"/>
        <v>0</v>
      </c>
      <c r="E65" s="17"/>
      <c r="F65" s="19"/>
      <c r="G65" s="17">
        <f t="shared" si="1"/>
        <v>0</v>
      </c>
      <c r="H65" s="19"/>
      <c r="I65" s="6">
        <v>2351.4</v>
      </c>
      <c r="K65" s="6"/>
      <c r="L65" s="7"/>
    </row>
    <row r="66" spans="1:12" s="13" customFormat="1" ht="25.5" hidden="1">
      <c r="A66" s="15" t="s">
        <v>68</v>
      </c>
      <c r="B66" s="16" t="s">
        <v>69</v>
      </c>
      <c r="C66" s="17"/>
      <c r="D66" s="18">
        <f t="shared" si="0"/>
        <v>0</v>
      </c>
      <c r="E66" s="17"/>
      <c r="F66" s="19"/>
      <c r="G66" s="17">
        <f t="shared" si="1"/>
        <v>0</v>
      </c>
      <c r="H66" s="19"/>
      <c r="I66" s="6">
        <v>2351.4</v>
      </c>
      <c r="K66" s="6"/>
      <c r="L66" s="7"/>
    </row>
    <row r="67" spans="1:12" s="13" customFormat="1" ht="15" hidden="1">
      <c r="A67" s="15" t="s">
        <v>36</v>
      </c>
      <c r="B67" s="16" t="s">
        <v>70</v>
      </c>
      <c r="C67" s="17"/>
      <c r="D67" s="18">
        <f t="shared" si="0"/>
        <v>0</v>
      </c>
      <c r="E67" s="17"/>
      <c r="F67" s="19"/>
      <c r="G67" s="17">
        <f t="shared" si="1"/>
        <v>0</v>
      </c>
      <c r="H67" s="19"/>
      <c r="I67" s="6">
        <v>2351.4</v>
      </c>
      <c r="K67" s="6"/>
      <c r="L67" s="7"/>
    </row>
    <row r="68" spans="1:12" s="13" customFormat="1" ht="15" hidden="1">
      <c r="A68" s="15" t="s">
        <v>52</v>
      </c>
      <c r="B68" s="16" t="s">
        <v>71</v>
      </c>
      <c r="C68" s="17"/>
      <c r="D68" s="18">
        <f t="shared" si="0"/>
        <v>0</v>
      </c>
      <c r="E68" s="17"/>
      <c r="F68" s="19"/>
      <c r="G68" s="17">
        <f t="shared" si="1"/>
        <v>0</v>
      </c>
      <c r="H68" s="19"/>
      <c r="I68" s="6">
        <v>2351.4</v>
      </c>
      <c r="K68" s="6"/>
      <c r="L68" s="7"/>
    </row>
    <row r="69" spans="1:12" s="13" customFormat="1" ht="15" hidden="1">
      <c r="A69" s="15" t="s">
        <v>53</v>
      </c>
      <c r="B69" s="16" t="s">
        <v>18</v>
      </c>
      <c r="C69" s="17"/>
      <c r="D69" s="18">
        <f t="shared" si="0"/>
        <v>0</v>
      </c>
      <c r="E69" s="17"/>
      <c r="F69" s="19"/>
      <c r="G69" s="17">
        <f t="shared" si="1"/>
        <v>0</v>
      </c>
      <c r="H69" s="19"/>
      <c r="I69" s="6">
        <v>2351.4</v>
      </c>
      <c r="K69" s="6"/>
      <c r="L69" s="7"/>
    </row>
    <row r="70" spans="1:12" s="13" customFormat="1" ht="25.5" hidden="1">
      <c r="A70" s="15" t="s">
        <v>49</v>
      </c>
      <c r="B70" s="16" t="s">
        <v>18</v>
      </c>
      <c r="C70" s="17"/>
      <c r="D70" s="18">
        <f t="shared" si="0"/>
        <v>0</v>
      </c>
      <c r="E70" s="17"/>
      <c r="F70" s="19"/>
      <c r="G70" s="17">
        <f t="shared" si="1"/>
        <v>0</v>
      </c>
      <c r="H70" s="19"/>
      <c r="I70" s="6">
        <v>2351.4</v>
      </c>
      <c r="K70" s="6"/>
      <c r="L70" s="7"/>
    </row>
    <row r="71" spans="1:12" s="13" customFormat="1" ht="15" hidden="1">
      <c r="A71" s="15" t="s">
        <v>63</v>
      </c>
      <c r="B71" s="16" t="s">
        <v>10</v>
      </c>
      <c r="C71" s="17"/>
      <c r="D71" s="18"/>
      <c r="E71" s="17"/>
      <c r="F71" s="19"/>
      <c r="G71" s="17"/>
      <c r="H71" s="12"/>
      <c r="I71" s="6">
        <v>2351.4</v>
      </c>
      <c r="K71" s="6"/>
      <c r="L71" s="7"/>
    </row>
    <row r="72" spans="1:12" s="13" customFormat="1" ht="15">
      <c r="A72" s="15" t="s">
        <v>87</v>
      </c>
      <c r="B72" s="75" t="s">
        <v>18</v>
      </c>
      <c r="C72" s="10"/>
      <c r="D72" s="18">
        <v>9387.47</v>
      </c>
      <c r="E72" s="10"/>
      <c r="F72" s="19"/>
      <c r="G72" s="17"/>
      <c r="H72" s="12"/>
      <c r="I72" s="6">
        <v>2351.4</v>
      </c>
      <c r="K72" s="6"/>
      <c r="L72" s="7"/>
    </row>
    <row r="73" spans="1:12" s="13" customFormat="1" ht="15">
      <c r="A73" s="15" t="s">
        <v>62</v>
      </c>
      <c r="B73" s="16" t="s">
        <v>10</v>
      </c>
      <c r="C73" s="10"/>
      <c r="D73" s="18">
        <v>5636.64</v>
      </c>
      <c r="E73" s="10"/>
      <c r="F73" s="19"/>
      <c r="G73" s="17"/>
      <c r="H73" s="19"/>
      <c r="I73" s="6">
        <v>2351.4</v>
      </c>
      <c r="K73" s="6"/>
      <c r="L73" s="7"/>
    </row>
    <row r="74" spans="1:12" s="64" customFormat="1" ht="18.75" customHeight="1" hidden="1">
      <c r="A74" s="59" t="s">
        <v>76</v>
      </c>
      <c r="B74" s="60" t="s">
        <v>18</v>
      </c>
      <c r="C74" s="61"/>
      <c r="D74" s="62">
        <f t="shared" si="0"/>
        <v>0</v>
      </c>
      <c r="E74" s="61"/>
      <c r="F74" s="63"/>
      <c r="G74" s="61">
        <f t="shared" si="1"/>
        <v>0</v>
      </c>
      <c r="H74" s="63"/>
      <c r="I74" s="6">
        <v>2351.4</v>
      </c>
      <c r="K74" s="6"/>
      <c r="L74" s="7"/>
    </row>
    <row r="75" spans="1:12" s="13" customFormat="1" ht="15" hidden="1">
      <c r="A75" s="51" t="s">
        <v>44</v>
      </c>
      <c r="B75" s="16"/>
      <c r="C75" s="17"/>
      <c r="D75" s="46">
        <f>D76+D77+D78</f>
        <v>0</v>
      </c>
      <c r="E75" s="17"/>
      <c r="F75" s="19"/>
      <c r="G75" s="46">
        <f>G76+G77+G78</f>
        <v>0</v>
      </c>
      <c r="H75" s="48">
        <f>H76+H77+H78</f>
        <v>0</v>
      </c>
      <c r="I75" s="6">
        <v>2351.4</v>
      </c>
      <c r="K75" s="6"/>
      <c r="L75" s="7"/>
    </row>
    <row r="76" spans="1:12" s="13" customFormat="1" ht="15" hidden="1">
      <c r="A76" s="15" t="s">
        <v>37</v>
      </c>
      <c r="B76" s="16" t="s">
        <v>18</v>
      </c>
      <c r="C76" s="17"/>
      <c r="D76" s="18"/>
      <c r="E76" s="17"/>
      <c r="F76" s="19"/>
      <c r="G76" s="17"/>
      <c r="H76" s="19"/>
      <c r="I76" s="6">
        <v>2351.4</v>
      </c>
      <c r="K76" s="6"/>
      <c r="L76" s="7"/>
    </row>
    <row r="77" spans="1:12" s="13" customFormat="1" ht="25.5" hidden="1">
      <c r="A77" s="15" t="s">
        <v>51</v>
      </c>
      <c r="B77" s="16" t="s">
        <v>13</v>
      </c>
      <c r="C77" s="17"/>
      <c r="D77" s="18">
        <f>G77*I77</f>
        <v>0</v>
      </c>
      <c r="E77" s="17"/>
      <c r="F77" s="19"/>
      <c r="G77" s="17">
        <f>H77*12</f>
        <v>0</v>
      </c>
      <c r="H77" s="19"/>
      <c r="I77" s="6">
        <v>2351.4</v>
      </c>
      <c r="K77" s="6"/>
      <c r="L77" s="7"/>
    </row>
    <row r="78" spans="1:12" s="13" customFormat="1" ht="25.5" customHeight="1" hidden="1">
      <c r="A78" s="15" t="s">
        <v>64</v>
      </c>
      <c r="B78" s="16" t="s">
        <v>10</v>
      </c>
      <c r="C78" s="17"/>
      <c r="D78" s="18"/>
      <c r="E78" s="17"/>
      <c r="F78" s="19"/>
      <c r="G78" s="17"/>
      <c r="H78" s="12"/>
      <c r="I78" s="6">
        <v>2351.4</v>
      </c>
      <c r="K78" s="6"/>
      <c r="L78" s="7"/>
    </row>
    <row r="79" spans="1:12" s="54" customFormat="1" ht="15">
      <c r="A79" s="51" t="s">
        <v>44</v>
      </c>
      <c r="B79" s="45"/>
      <c r="C79" s="46"/>
      <c r="D79" s="46">
        <f>D80+D81</f>
        <v>3499.41</v>
      </c>
      <c r="E79" s="46">
        <f>E80</f>
        <v>0</v>
      </c>
      <c r="F79" s="46">
        <f>F80</f>
        <v>0</v>
      </c>
      <c r="G79" s="46">
        <f>D79/I79</f>
        <v>1.49</v>
      </c>
      <c r="H79" s="48">
        <f>G79/12</f>
        <v>0.12</v>
      </c>
      <c r="I79" s="6">
        <v>2351.4</v>
      </c>
      <c r="K79" s="6"/>
      <c r="L79" s="7"/>
    </row>
    <row r="80" spans="1:12" s="13" customFormat="1" ht="25.5">
      <c r="A80" s="15" t="s">
        <v>106</v>
      </c>
      <c r="B80" s="75" t="s">
        <v>13</v>
      </c>
      <c r="C80" s="10"/>
      <c r="D80" s="18">
        <v>2737.84</v>
      </c>
      <c r="E80" s="10"/>
      <c r="F80" s="19"/>
      <c r="G80" s="17"/>
      <c r="H80" s="19"/>
      <c r="I80" s="6">
        <v>2351.4</v>
      </c>
      <c r="K80" s="6"/>
      <c r="L80" s="7"/>
    </row>
    <row r="81" spans="1:12" s="13" customFormat="1" ht="15">
      <c r="A81" s="15" t="s">
        <v>86</v>
      </c>
      <c r="B81" s="75" t="s">
        <v>18</v>
      </c>
      <c r="C81" s="10"/>
      <c r="D81" s="11">
        <v>761.57</v>
      </c>
      <c r="E81" s="10"/>
      <c r="F81" s="19"/>
      <c r="G81" s="10"/>
      <c r="H81" s="12"/>
      <c r="I81" s="6">
        <v>2351.4</v>
      </c>
      <c r="K81" s="6"/>
      <c r="L81" s="7"/>
    </row>
    <row r="82" spans="1:12" s="13" customFormat="1" ht="15">
      <c r="A82" s="51" t="s">
        <v>45</v>
      </c>
      <c r="B82" s="16"/>
      <c r="C82" s="17"/>
      <c r="D82" s="46">
        <f>D85+D86+D87+D88+D91</f>
        <v>19930.47</v>
      </c>
      <c r="E82" s="17"/>
      <c r="F82" s="19"/>
      <c r="G82" s="46">
        <f>D82/I82</f>
        <v>8.48</v>
      </c>
      <c r="H82" s="48">
        <f>G82/12</f>
        <v>0.71</v>
      </c>
      <c r="I82" s="6">
        <v>2351.4</v>
      </c>
      <c r="K82" s="6"/>
      <c r="L82" s="7"/>
    </row>
    <row r="83" spans="1:12" s="13" customFormat="1" ht="15" hidden="1">
      <c r="A83" s="15" t="s">
        <v>38</v>
      </c>
      <c r="B83" s="16" t="s">
        <v>10</v>
      </c>
      <c r="C83" s="17"/>
      <c r="D83" s="18"/>
      <c r="E83" s="17"/>
      <c r="F83" s="19"/>
      <c r="G83" s="17"/>
      <c r="H83" s="19"/>
      <c r="I83" s="6">
        <v>2351.4</v>
      </c>
      <c r="K83" s="6"/>
      <c r="L83" s="7"/>
    </row>
    <row r="84" spans="1:12" s="13" customFormat="1" ht="15" hidden="1">
      <c r="A84" s="15" t="s">
        <v>80</v>
      </c>
      <c r="B84" s="16" t="s">
        <v>18</v>
      </c>
      <c r="C84" s="17"/>
      <c r="D84" s="18">
        <f aca="true" t="shared" si="2" ref="D84:D90">G84*I84</f>
        <v>0</v>
      </c>
      <c r="E84" s="17"/>
      <c r="F84" s="19"/>
      <c r="G84" s="17">
        <f>H84*12</f>
        <v>0</v>
      </c>
      <c r="H84" s="19"/>
      <c r="I84" s="6">
        <v>2351.4</v>
      </c>
      <c r="K84" s="6"/>
      <c r="L84" s="7"/>
    </row>
    <row r="85" spans="1:12" s="13" customFormat="1" ht="15">
      <c r="A85" s="15" t="s">
        <v>80</v>
      </c>
      <c r="B85" s="75" t="s">
        <v>18</v>
      </c>
      <c r="C85" s="17"/>
      <c r="D85" s="18">
        <v>4161.59</v>
      </c>
      <c r="E85" s="17"/>
      <c r="F85" s="19"/>
      <c r="G85" s="17"/>
      <c r="H85" s="19"/>
      <c r="I85" s="6">
        <v>2351.4</v>
      </c>
      <c r="K85" s="6"/>
      <c r="L85" s="7"/>
    </row>
    <row r="86" spans="1:12" s="13" customFormat="1" ht="15">
      <c r="A86" s="15" t="s">
        <v>39</v>
      </c>
      <c r="B86" s="16" t="s">
        <v>18</v>
      </c>
      <c r="C86" s="17"/>
      <c r="D86" s="18">
        <v>828.31</v>
      </c>
      <c r="E86" s="17"/>
      <c r="F86" s="19"/>
      <c r="G86" s="17"/>
      <c r="H86" s="19"/>
      <c r="I86" s="6">
        <v>2351.4</v>
      </c>
      <c r="K86" s="6"/>
      <c r="L86" s="7"/>
    </row>
    <row r="87" spans="1:12" s="13" customFormat="1" ht="27.75" customHeight="1">
      <c r="A87" s="15" t="s">
        <v>50</v>
      </c>
      <c r="B87" s="16" t="s">
        <v>13</v>
      </c>
      <c r="C87" s="17"/>
      <c r="D87" s="18">
        <v>3661.39</v>
      </c>
      <c r="E87" s="17"/>
      <c r="F87" s="19"/>
      <c r="G87" s="17"/>
      <c r="H87" s="12"/>
      <c r="I87" s="6">
        <v>2351.4</v>
      </c>
      <c r="K87" s="6"/>
      <c r="L87" s="7"/>
    </row>
    <row r="88" spans="1:12" s="13" customFormat="1" ht="15">
      <c r="A88" s="15" t="s">
        <v>125</v>
      </c>
      <c r="B88" s="75" t="s">
        <v>117</v>
      </c>
      <c r="C88" s="17"/>
      <c r="D88" s="18">
        <v>8499.54</v>
      </c>
      <c r="E88" s="17"/>
      <c r="F88" s="19"/>
      <c r="G88" s="17"/>
      <c r="H88" s="12"/>
      <c r="I88" s="6">
        <v>2351.4</v>
      </c>
      <c r="K88" s="6"/>
      <c r="L88" s="7"/>
    </row>
    <row r="89" spans="1:12" s="13" customFormat="1" ht="25.5" hidden="1">
      <c r="A89" s="15" t="s">
        <v>73</v>
      </c>
      <c r="B89" s="16" t="s">
        <v>13</v>
      </c>
      <c r="C89" s="17"/>
      <c r="D89" s="18">
        <f t="shared" si="2"/>
        <v>0</v>
      </c>
      <c r="E89" s="17"/>
      <c r="F89" s="19"/>
      <c r="G89" s="17"/>
      <c r="H89" s="12"/>
      <c r="I89" s="6">
        <v>2351.4</v>
      </c>
      <c r="K89" s="6"/>
      <c r="L89" s="7"/>
    </row>
    <row r="90" spans="1:12" s="13" customFormat="1" ht="25.5" hidden="1">
      <c r="A90" s="15" t="s">
        <v>77</v>
      </c>
      <c r="B90" s="16" t="s">
        <v>13</v>
      </c>
      <c r="C90" s="17"/>
      <c r="D90" s="18">
        <f t="shared" si="2"/>
        <v>0</v>
      </c>
      <c r="E90" s="17"/>
      <c r="F90" s="19"/>
      <c r="G90" s="17"/>
      <c r="H90" s="12"/>
      <c r="I90" s="6">
        <v>2351.4</v>
      </c>
      <c r="K90" s="6"/>
      <c r="L90" s="7"/>
    </row>
    <row r="91" spans="1:12" s="13" customFormat="1" ht="25.5">
      <c r="A91" s="15" t="s">
        <v>75</v>
      </c>
      <c r="B91" s="16" t="s">
        <v>13</v>
      </c>
      <c r="C91" s="17"/>
      <c r="D91" s="18">
        <v>2779.64</v>
      </c>
      <c r="E91" s="17"/>
      <c r="F91" s="19"/>
      <c r="G91" s="17"/>
      <c r="H91" s="12"/>
      <c r="I91" s="6">
        <v>2351.4</v>
      </c>
      <c r="K91" s="6"/>
      <c r="L91" s="7"/>
    </row>
    <row r="92" spans="1:12" s="13" customFormat="1" ht="15">
      <c r="A92" s="51" t="s">
        <v>46</v>
      </c>
      <c r="B92" s="16"/>
      <c r="C92" s="17"/>
      <c r="D92" s="46">
        <f>D93+D94+D95</f>
        <v>993.79</v>
      </c>
      <c r="E92" s="17"/>
      <c r="F92" s="19"/>
      <c r="G92" s="46">
        <f>D92/I92</f>
        <v>0.42</v>
      </c>
      <c r="H92" s="48">
        <f>G92/12</f>
        <v>0.04</v>
      </c>
      <c r="I92" s="6">
        <v>2351.4</v>
      </c>
      <c r="K92" s="6"/>
      <c r="L92" s="7"/>
    </row>
    <row r="93" spans="1:12" s="13" customFormat="1" ht="15">
      <c r="A93" s="15" t="s">
        <v>40</v>
      </c>
      <c r="B93" s="16" t="s">
        <v>18</v>
      </c>
      <c r="C93" s="17"/>
      <c r="D93" s="18">
        <v>993.79</v>
      </c>
      <c r="E93" s="17"/>
      <c r="F93" s="19"/>
      <c r="G93" s="17">
        <f>H93*12</f>
        <v>0</v>
      </c>
      <c r="H93" s="19"/>
      <c r="I93" s="6">
        <v>2351.4</v>
      </c>
      <c r="K93" s="6"/>
      <c r="L93" s="7"/>
    </row>
    <row r="94" spans="1:12" s="13" customFormat="1" ht="15" hidden="1">
      <c r="A94" s="15" t="s">
        <v>41</v>
      </c>
      <c r="B94" s="16" t="s">
        <v>18</v>
      </c>
      <c r="C94" s="17"/>
      <c r="D94" s="18">
        <f>G94*I94</f>
        <v>0</v>
      </c>
      <c r="E94" s="17"/>
      <c r="F94" s="19"/>
      <c r="G94" s="17">
        <f>H94*12</f>
        <v>0</v>
      </c>
      <c r="H94" s="19"/>
      <c r="I94" s="6">
        <v>2351.4</v>
      </c>
      <c r="K94" s="6"/>
      <c r="L94" s="7"/>
    </row>
    <row r="95" spans="1:12" s="13" customFormat="1" ht="15" hidden="1">
      <c r="A95" s="15" t="s">
        <v>42</v>
      </c>
      <c r="B95" s="16" t="s">
        <v>18</v>
      </c>
      <c r="C95" s="17"/>
      <c r="D95" s="18">
        <f>G95*I95</f>
        <v>0</v>
      </c>
      <c r="E95" s="17"/>
      <c r="F95" s="19"/>
      <c r="G95" s="17">
        <f>H95*12</f>
        <v>0</v>
      </c>
      <c r="H95" s="19"/>
      <c r="I95" s="6">
        <v>2351.4</v>
      </c>
      <c r="K95" s="6"/>
      <c r="L95" s="7"/>
    </row>
    <row r="96" spans="1:12" s="6" customFormat="1" ht="15">
      <c r="A96" s="51" t="s">
        <v>59</v>
      </c>
      <c r="B96" s="45"/>
      <c r="C96" s="46"/>
      <c r="D96" s="46">
        <f>D97</f>
        <v>5750.7</v>
      </c>
      <c r="E96" s="46"/>
      <c r="F96" s="52"/>
      <c r="G96" s="46">
        <f>D96/I96</f>
        <v>2.45</v>
      </c>
      <c r="H96" s="48">
        <f>G96/12</f>
        <v>0.2</v>
      </c>
      <c r="I96" s="6">
        <v>2351.4</v>
      </c>
      <c r="L96" s="7"/>
    </row>
    <row r="97" spans="1:12" s="13" customFormat="1" ht="15">
      <c r="A97" s="15" t="s">
        <v>74</v>
      </c>
      <c r="B97" s="75" t="s">
        <v>115</v>
      </c>
      <c r="C97" s="17"/>
      <c r="D97" s="18">
        <v>5750.7</v>
      </c>
      <c r="E97" s="17"/>
      <c r="F97" s="19"/>
      <c r="G97" s="17"/>
      <c r="H97" s="19"/>
      <c r="I97" s="6">
        <v>2351.4</v>
      </c>
      <c r="K97" s="6"/>
      <c r="L97" s="14"/>
    </row>
    <row r="98" spans="1:12" s="6" customFormat="1" ht="27" customHeight="1" thickBot="1">
      <c r="A98" s="80" t="s">
        <v>107</v>
      </c>
      <c r="B98" s="81" t="s">
        <v>12</v>
      </c>
      <c r="C98" s="82"/>
      <c r="D98" s="82">
        <f>G98*I98</f>
        <v>48532.9</v>
      </c>
      <c r="E98" s="82"/>
      <c r="F98" s="86"/>
      <c r="G98" s="82">
        <f>12*H98</f>
        <v>20.64</v>
      </c>
      <c r="H98" s="87">
        <v>1.72</v>
      </c>
      <c r="I98" s="6">
        <v>2351.4</v>
      </c>
      <c r="L98" s="7"/>
    </row>
    <row r="99" spans="1:12" s="6" customFormat="1" ht="19.5" thickBot="1">
      <c r="A99" s="1" t="s">
        <v>31</v>
      </c>
      <c r="B99" s="2"/>
      <c r="C99" s="3">
        <f>F99*12</f>
        <v>0</v>
      </c>
      <c r="D99" s="25">
        <f>D13+D21+D29+D30+D37+D38+D39+D40+D41+D42+D43+D44+D45+D63+D79+D82+D92+D96+D98</f>
        <v>414381.1</v>
      </c>
      <c r="E99" s="25">
        <f>E13+E21+E29+E30+E37+E38+E39+E40+E41+E42+E43+E44+E45+E63+E79+E82+E92+E96+E98</f>
        <v>115.2</v>
      </c>
      <c r="F99" s="25">
        <f>F13+F21+F29+F30+F37+F38+F39+F40+F41+F42+F43+F44+F45+F63+F79+F82+F92+F96+F98</f>
        <v>0</v>
      </c>
      <c r="G99" s="25">
        <f>G13+G21+G29+G30+G37+G38+G39+G40+G41+G42+G43+G44+G45+G63+G79+G82+G92+G96+G98</f>
        <v>176.25</v>
      </c>
      <c r="H99" s="25">
        <f>H13+H21+H29+H30+H37+H38+H39+H40+H41+H42+H43+H44+H45+H63+H79+H82+H92+H96+H98</f>
        <v>14.7</v>
      </c>
      <c r="I99" s="6">
        <v>2351.4</v>
      </c>
      <c r="L99" s="7"/>
    </row>
    <row r="100" spans="1:12" s="67" customFormat="1" ht="19.5">
      <c r="A100" s="65"/>
      <c r="B100" s="66"/>
      <c r="C100" s="66"/>
      <c r="D100" s="66"/>
      <c r="E100" s="66"/>
      <c r="F100" s="66"/>
      <c r="G100" s="66"/>
      <c r="H100" s="66"/>
      <c r="I100" s="6">
        <v>2351.4</v>
      </c>
      <c r="L100" s="68"/>
    </row>
    <row r="101" spans="1:12" s="67" customFormat="1" ht="20.25" thickBot="1">
      <c r="A101" s="65"/>
      <c r="B101" s="66"/>
      <c r="C101" s="66"/>
      <c r="D101" s="66"/>
      <c r="E101" s="66"/>
      <c r="F101" s="66"/>
      <c r="G101" s="66"/>
      <c r="H101" s="66"/>
      <c r="I101" s="6">
        <v>2351.4</v>
      </c>
      <c r="L101" s="68"/>
    </row>
    <row r="102" spans="1:12" s="6" customFormat="1" ht="30.75" thickBot="1">
      <c r="A102" s="1" t="s">
        <v>83</v>
      </c>
      <c r="B102" s="2"/>
      <c r="C102" s="3">
        <f>F102*12</f>
        <v>0</v>
      </c>
      <c r="D102" s="4">
        <f>D103+D104+D121</f>
        <v>25028.86</v>
      </c>
      <c r="E102" s="4">
        <f>E103+E104+E121</f>
        <v>0</v>
      </c>
      <c r="F102" s="4">
        <f>F103+F104+F121</f>
        <v>0</v>
      </c>
      <c r="G102" s="4">
        <f>G103+G104+G121</f>
        <v>10.64</v>
      </c>
      <c r="H102" s="4">
        <f>H103+H104+H121</f>
        <v>0.89</v>
      </c>
      <c r="I102" s="6">
        <v>2351.4</v>
      </c>
      <c r="L102" s="7"/>
    </row>
    <row r="103" spans="1:12" s="13" customFormat="1" ht="21" customHeight="1">
      <c r="A103" s="15" t="s">
        <v>122</v>
      </c>
      <c r="B103" s="16"/>
      <c r="C103" s="17"/>
      <c r="D103" s="18">
        <v>2615.13</v>
      </c>
      <c r="E103" s="17"/>
      <c r="F103" s="19"/>
      <c r="G103" s="10">
        <f>D103/I103</f>
        <v>1.11</v>
      </c>
      <c r="H103" s="12">
        <f>G103/12</f>
        <v>0.09</v>
      </c>
      <c r="I103" s="6">
        <v>2351.4</v>
      </c>
      <c r="J103" s="6"/>
      <c r="L103" s="14"/>
    </row>
    <row r="104" spans="1:12" s="13" customFormat="1" ht="20.25" customHeight="1">
      <c r="A104" s="15" t="s">
        <v>123</v>
      </c>
      <c r="B104" s="16"/>
      <c r="C104" s="17"/>
      <c r="D104" s="18">
        <v>1475.21</v>
      </c>
      <c r="E104" s="17"/>
      <c r="F104" s="19"/>
      <c r="G104" s="17">
        <f>D104/I104</f>
        <v>0.63</v>
      </c>
      <c r="H104" s="19">
        <f>G104/12+0.01</f>
        <v>0.06</v>
      </c>
      <c r="I104" s="6">
        <v>2351.4</v>
      </c>
      <c r="J104" s="6"/>
      <c r="L104" s="14"/>
    </row>
    <row r="105" spans="1:12" s="13" customFormat="1" ht="16.5" customHeight="1" hidden="1">
      <c r="A105" s="89"/>
      <c r="B105" s="9"/>
      <c r="C105" s="10"/>
      <c r="D105" s="10"/>
      <c r="E105" s="10"/>
      <c r="F105" s="10"/>
      <c r="G105" s="17">
        <f aca="true" t="shared" si="3" ref="G105:G121">D105/I105</f>
        <v>0</v>
      </c>
      <c r="H105" s="19">
        <f aca="true" t="shared" si="4" ref="H105:H120">G105/12+0.01</f>
        <v>0.01</v>
      </c>
      <c r="I105" s="6">
        <v>2351.4</v>
      </c>
      <c r="J105" s="6"/>
      <c r="L105" s="14"/>
    </row>
    <row r="106" spans="1:12" s="13" customFormat="1" ht="16.5" customHeight="1" hidden="1">
      <c r="A106" s="20"/>
      <c r="B106" s="16"/>
      <c r="C106" s="17"/>
      <c r="D106" s="17"/>
      <c r="E106" s="17"/>
      <c r="F106" s="17"/>
      <c r="G106" s="17">
        <f t="shared" si="3"/>
        <v>0</v>
      </c>
      <c r="H106" s="19">
        <f t="shared" si="4"/>
        <v>0.01</v>
      </c>
      <c r="I106" s="6">
        <v>2351.4</v>
      </c>
      <c r="J106" s="6"/>
      <c r="L106" s="14"/>
    </row>
    <row r="107" spans="1:12" s="13" customFormat="1" ht="16.5" customHeight="1" hidden="1">
      <c r="A107" s="20"/>
      <c r="B107" s="16"/>
      <c r="C107" s="17"/>
      <c r="D107" s="17"/>
      <c r="E107" s="17"/>
      <c r="F107" s="17"/>
      <c r="G107" s="17">
        <f t="shared" si="3"/>
        <v>0</v>
      </c>
      <c r="H107" s="19">
        <f t="shared" si="4"/>
        <v>0.01</v>
      </c>
      <c r="I107" s="6">
        <v>2351.4</v>
      </c>
      <c r="J107" s="6"/>
      <c r="L107" s="14"/>
    </row>
    <row r="108" spans="1:12" s="13" customFormat="1" ht="16.5" customHeight="1" hidden="1">
      <c r="A108" s="20"/>
      <c r="B108" s="16"/>
      <c r="C108" s="17"/>
      <c r="D108" s="17"/>
      <c r="E108" s="17"/>
      <c r="F108" s="17"/>
      <c r="G108" s="17">
        <f t="shared" si="3"/>
        <v>0</v>
      </c>
      <c r="H108" s="19">
        <f t="shared" si="4"/>
        <v>0.01</v>
      </c>
      <c r="I108" s="6">
        <v>2351.4</v>
      </c>
      <c r="J108" s="6"/>
      <c r="L108" s="14"/>
    </row>
    <row r="109" spans="1:12" s="13" customFormat="1" ht="16.5" customHeight="1" hidden="1">
      <c r="A109" s="20"/>
      <c r="B109" s="16"/>
      <c r="C109" s="17"/>
      <c r="D109" s="17"/>
      <c r="E109" s="17"/>
      <c r="F109" s="17"/>
      <c r="G109" s="17">
        <f t="shared" si="3"/>
        <v>0</v>
      </c>
      <c r="H109" s="19">
        <f t="shared" si="4"/>
        <v>0.01</v>
      </c>
      <c r="I109" s="6">
        <v>2351.4</v>
      </c>
      <c r="J109" s="6"/>
      <c r="L109" s="14"/>
    </row>
    <row r="110" spans="1:12" s="13" customFormat="1" ht="16.5" customHeight="1" hidden="1">
      <c r="A110" s="20"/>
      <c r="B110" s="16"/>
      <c r="C110" s="17"/>
      <c r="D110" s="17"/>
      <c r="E110" s="17"/>
      <c r="F110" s="17"/>
      <c r="G110" s="17">
        <f t="shared" si="3"/>
        <v>0</v>
      </c>
      <c r="H110" s="19">
        <f t="shared" si="4"/>
        <v>0.01</v>
      </c>
      <c r="I110" s="6">
        <v>2351.4</v>
      </c>
      <c r="J110" s="6"/>
      <c r="L110" s="14"/>
    </row>
    <row r="111" spans="1:12" s="13" customFormat="1" ht="16.5" customHeight="1" hidden="1">
      <c r="A111" s="20"/>
      <c r="B111" s="16"/>
      <c r="C111" s="17"/>
      <c r="D111" s="17"/>
      <c r="E111" s="17"/>
      <c r="F111" s="17"/>
      <c r="G111" s="17">
        <f t="shared" si="3"/>
        <v>0</v>
      </c>
      <c r="H111" s="19">
        <f t="shared" si="4"/>
        <v>0.01</v>
      </c>
      <c r="I111" s="6">
        <v>2351.4</v>
      </c>
      <c r="J111" s="6"/>
      <c r="L111" s="14"/>
    </row>
    <row r="112" spans="1:12" s="13" customFormat="1" ht="16.5" customHeight="1" hidden="1">
      <c r="A112" s="20"/>
      <c r="B112" s="16"/>
      <c r="C112" s="17"/>
      <c r="D112" s="17"/>
      <c r="E112" s="17"/>
      <c r="F112" s="17"/>
      <c r="G112" s="17">
        <f t="shared" si="3"/>
        <v>0</v>
      </c>
      <c r="H112" s="19">
        <f t="shared" si="4"/>
        <v>0.01</v>
      </c>
      <c r="I112" s="6">
        <v>2351.4</v>
      </c>
      <c r="J112" s="6"/>
      <c r="L112" s="14"/>
    </row>
    <row r="113" spans="1:12" s="13" customFormat="1" ht="15" hidden="1">
      <c r="A113" s="15" t="s">
        <v>108</v>
      </c>
      <c r="B113" s="16"/>
      <c r="C113" s="17"/>
      <c r="D113" s="18"/>
      <c r="E113" s="17"/>
      <c r="F113" s="19"/>
      <c r="G113" s="17">
        <f t="shared" si="3"/>
        <v>0</v>
      </c>
      <c r="H113" s="19">
        <f t="shared" si="4"/>
        <v>0.01</v>
      </c>
      <c r="I113" s="6">
        <v>2351.4</v>
      </c>
      <c r="K113" s="6"/>
      <c r="L113" s="7"/>
    </row>
    <row r="114" spans="1:12" s="13" customFormat="1" ht="15" hidden="1">
      <c r="A114" s="15" t="s">
        <v>109</v>
      </c>
      <c r="B114" s="16"/>
      <c r="C114" s="17"/>
      <c r="D114" s="18"/>
      <c r="E114" s="17"/>
      <c r="F114" s="19"/>
      <c r="G114" s="17">
        <f t="shared" si="3"/>
        <v>0</v>
      </c>
      <c r="H114" s="19">
        <f t="shared" si="4"/>
        <v>0.01</v>
      </c>
      <c r="I114" s="6">
        <v>2351.4</v>
      </c>
      <c r="K114" s="6"/>
      <c r="L114" s="7"/>
    </row>
    <row r="115" spans="1:12" s="13" customFormat="1" ht="15" hidden="1">
      <c r="A115" s="15"/>
      <c r="B115" s="16"/>
      <c r="C115" s="17"/>
      <c r="D115" s="18"/>
      <c r="E115" s="17"/>
      <c r="F115" s="19"/>
      <c r="G115" s="17">
        <f t="shared" si="3"/>
        <v>0</v>
      </c>
      <c r="H115" s="19">
        <f t="shared" si="4"/>
        <v>0.01</v>
      </c>
      <c r="I115" s="6">
        <v>2351.4</v>
      </c>
      <c r="K115" s="6"/>
      <c r="L115" s="7"/>
    </row>
    <row r="116" spans="1:12" s="13" customFormat="1" ht="15" hidden="1">
      <c r="A116" s="15"/>
      <c r="B116" s="16"/>
      <c r="C116" s="17"/>
      <c r="D116" s="18"/>
      <c r="E116" s="17"/>
      <c r="F116" s="19"/>
      <c r="G116" s="17">
        <f t="shared" si="3"/>
        <v>0</v>
      </c>
      <c r="H116" s="19">
        <f t="shared" si="4"/>
        <v>0.01</v>
      </c>
      <c r="I116" s="6">
        <v>2351.4</v>
      </c>
      <c r="K116" s="6"/>
      <c r="L116" s="7"/>
    </row>
    <row r="117" spans="1:12" s="13" customFormat="1" ht="15" hidden="1">
      <c r="A117" s="15"/>
      <c r="B117" s="16"/>
      <c r="C117" s="17"/>
      <c r="D117" s="18"/>
      <c r="E117" s="17"/>
      <c r="F117" s="19"/>
      <c r="G117" s="17">
        <f t="shared" si="3"/>
        <v>0</v>
      </c>
      <c r="H117" s="19">
        <f t="shared" si="4"/>
        <v>0.01</v>
      </c>
      <c r="I117" s="6">
        <v>2351.4</v>
      </c>
      <c r="K117" s="6"/>
      <c r="L117" s="7"/>
    </row>
    <row r="118" spans="1:12" s="13" customFormat="1" ht="16.5" customHeight="1" hidden="1">
      <c r="A118" s="20"/>
      <c r="B118" s="16"/>
      <c r="C118" s="17"/>
      <c r="D118" s="17"/>
      <c r="E118" s="17"/>
      <c r="F118" s="17"/>
      <c r="G118" s="17">
        <f t="shared" si="3"/>
        <v>0</v>
      </c>
      <c r="H118" s="19">
        <f t="shared" si="4"/>
        <v>0.01</v>
      </c>
      <c r="I118" s="6">
        <v>2351.4</v>
      </c>
      <c r="J118" s="6"/>
      <c r="L118" s="14"/>
    </row>
    <row r="119" spans="1:12" s="13" customFormat="1" ht="16.5" customHeight="1" hidden="1">
      <c r="A119" s="21"/>
      <c r="B119" s="22"/>
      <c r="C119" s="23"/>
      <c r="D119" s="23"/>
      <c r="E119" s="23"/>
      <c r="F119" s="23"/>
      <c r="G119" s="17">
        <f t="shared" si="3"/>
        <v>0</v>
      </c>
      <c r="H119" s="19">
        <f t="shared" si="4"/>
        <v>0.01</v>
      </c>
      <c r="I119" s="6">
        <v>2351.4</v>
      </c>
      <c r="J119" s="6"/>
      <c r="L119" s="14"/>
    </row>
    <row r="120" spans="1:12" s="13" customFormat="1" ht="16.5" customHeight="1" hidden="1">
      <c r="A120" s="21"/>
      <c r="B120" s="22"/>
      <c r="C120" s="23"/>
      <c r="D120" s="23"/>
      <c r="E120" s="23"/>
      <c r="F120" s="23"/>
      <c r="G120" s="17">
        <f t="shared" si="3"/>
        <v>0</v>
      </c>
      <c r="H120" s="19">
        <f t="shared" si="4"/>
        <v>0.01</v>
      </c>
      <c r="I120" s="6">
        <v>2351.4</v>
      </c>
      <c r="J120" s="6"/>
      <c r="L120" s="14"/>
    </row>
    <row r="121" spans="1:12" s="13" customFormat="1" ht="16.5" customHeight="1">
      <c r="A121" s="8" t="s">
        <v>121</v>
      </c>
      <c r="B121" s="9"/>
      <c r="C121" s="10"/>
      <c r="D121" s="11">
        <v>20938.52</v>
      </c>
      <c r="E121" s="17"/>
      <c r="F121" s="17"/>
      <c r="G121" s="17">
        <f t="shared" si="3"/>
        <v>8.9</v>
      </c>
      <c r="H121" s="19">
        <f>G121/12</f>
        <v>0.74</v>
      </c>
      <c r="I121" s="6">
        <v>2351.4</v>
      </c>
      <c r="J121" s="6"/>
      <c r="L121" s="14"/>
    </row>
    <row r="122" spans="1:12" s="13" customFormat="1" ht="16.5" customHeight="1">
      <c r="A122" s="21"/>
      <c r="B122" s="22"/>
      <c r="C122" s="23"/>
      <c r="D122" s="23"/>
      <c r="E122" s="23"/>
      <c r="F122" s="23"/>
      <c r="G122" s="23"/>
      <c r="H122" s="23"/>
      <c r="I122" s="6"/>
      <c r="J122" s="6"/>
      <c r="L122" s="14"/>
    </row>
    <row r="123" spans="1:12" s="13" customFormat="1" ht="16.5" customHeight="1" thickBot="1">
      <c r="A123" s="21"/>
      <c r="B123" s="22"/>
      <c r="C123" s="23"/>
      <c r="D123" s="23"/>
      <c r="E123" s="23"/>
      <c r="F123" s="23"/>
      <c r="G123" s="23"/>
      <c r="H123" s="23"/>
      <c r="I123" s="6"/>
      <c r="J123" s="6"/>
      <c r="L123" s="14"/>
    </row>
    <row r="124" spans="1:12" s="26" customFormat="1" ht="19.5" thickBot="1">
      <c r="A124" s="1" t="s">
        <v>84</v>
      </c>
      <c r="B124" s="24"/>
      <c r="C124" s="25"/>
      <c r="D124" s="25">
        <f>D99+D102</f>
        <v>439409.96</v>
      </c>
      <c r="E124" s="25">
        <f>E99+E102</f>
        <v>115.2</v>
      </c>
      <c r="F124" s="25">
        <f>F99+F102</f>
        <v>0</v>
      </c>
      <c r="G124" s="25">
        <f>G99+G102</f>
        <v>186.89</v>
      </c>
      <c r="H124" s="25">
        <f>H99+H102</f>
        <v>15.59</v>
      </c>
      <c r="L124" s="27"/>
    </row>
    <row r="125" spans="1:12" s="26" customFormat="1" ht="18.75">
      <c r="A125" s="72"/>
      <c r="B125" s="73"/>
      <c r="C125" s="74"/>
      <c r="D125" s="74"/>
      <c r="E125" s="74"/>
      <c r="F125" s="74"/>
      <c r="G125" s="74"/>
      <c r="H125" s="74"/>
      <c r="L125" s="27"/>
    </row>
    <row r="126" spans="1:12" s="26" customFormat="1" ht="18.75">
      <c r="A126" s="72"/>
      <c r="B126" s="73"/>
      <c r="C126" s="74"/>
      <c r="D126" s="74"/>
      <c r="E126" s="74"/>
      <c r="F126" s="74"/>
      <c r="G126" s="74"/>
      <c r="H126" s="74"/>
      <c r="L126" s="27"/>
    </row>
    <row r="127" s="69" customFormat="1" ht="12.75">
      <c r="L127" s="70"/>
    </row>
    <row r="128" s="69" customFormat="1" ht="12.75">
      <c r="L128" s="70"/>
    </row>
    <row r="129" s="69" customFormat="1" ht="12.75">
      <c r="L129" s="70"/>
    </row>
    <row r="130" spans="1:6" s="69" customFormat="1" ht="14.25">
      <c r="A130" s="105" t="s">
        <v>29</v>
      </c>
      <c r="B130" s="105"/>
      <c r="C130" s="105"/>
      <c r="D130" s="105"/>
      <c r="E130" s="105"/>
      <c r="F130" s="105"/>
    </row>
    <row r="131" s="69" customFormat="1" ht="12.75"/>
    <row r="132" s="69" customFormat="1" ht="12.75">
      <c r="A132" s="71" t="s">
        <v>30</v>
      </c>
    </row>
    <row r="133" s="69" customFormat="1" ht="12.75">
      <c r="L133" s="70"/>
    </row>
    <row r="134" s="69" customFormat="1" ht="12.75">
      <c r="L134" s="70"/>
    </row>
    <row r="135" s="69" customFormat="1" ht="12.75">
      <c r="L135" s="70"/>
    </row>
    <row r="136" s="69" customFormat="1" ht="12.75">
      <c r="L136" s="70"/>
    </row>
  </sheetData>
  <sheetProtection/>
  <mergeCells count="11">
    <mergeCell ref="A6:H6"/>
    <mergeCell ref="A7:H7"/>
    <mergeCell ref="A8:H8"/>
    <mergeCell ref="A9:H9"/>
    <mergeCell ref="A12:H12"/>
    <mergeCell ref="A130:F130"/>
    <mergeCell ref="A1:H1"/>
    <mergeCell ref="B2:H2"/>
    <mergeCell ref="B3:H3"/>
    <mergeCell ref="B4:H4"/>
    <mergeCell ref="A5:H5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2014-08-13T11:22:20Z</cp:lastPrinted>
  <dcterms:created xsi:type="dcterms:W3CDTF">2010-04-02T14:46:04Z</dcterms:created>
  <dcterms:modified xsi:type="dcterms:W3CDTF">2014-08-14T05:46:54Z</dcterms:modified>
  <cp:category/>
  <cp:version/>
  <cp:contentType/>
  <cp:contentStatus/>
</cp:coreProperties>
</file>