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голосованию'!$A$1:$H$115</definedName>
  </definedNames>
  <calcPr fullCalcOnLoad="1" fullPrecision="0"/>
</workbook>
</file>

<file path=xl/sharedStrings.xml><?xml version="1.0" encoding="utf-8"?>
<sst xmlns="http://schemas.openxmlformats.org/spreadsheetml/2006/main" count="148" uniqueCount="108">
  <si>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</si>
  <si>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</si>
  <si>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</si>
  <si>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</si>
  <si>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</si>
  <si>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</si>
  <si>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</si>
  <si>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</si>
  <si>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</si>
  <si>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</si>
  <si>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</si>
  <si>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</si>
  <si>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</si>
  <si>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</si>
  <si>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</si>
  <si>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</si>
  <si>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</si>
  <si>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</si>
  <si>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</si>
  <si>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</si>
  <si>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</si>
  <si>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</si>
  <si>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</si>
  <si>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</si>
  <si>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</si>
  <si>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</si>
  <si>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</si>
  <si>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</si>
  <si>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</si>
  <si>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руб./чел.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</si>
  <si>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</si>
  <si>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</si>
  <si>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</si>
  <si>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</si>
  <si>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</si>
  <si>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испытания тепловых сетей на максимальную температуру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</si>
  <si>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</si>
  <si>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</si>
  <si>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</si>
  <si>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</si>
  <si>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</si>
  <si>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</si>
  <si>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</si>
  <si>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</si>
  <si>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</si>
  <si>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</si>
  <si>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</si>
  <si>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</si>
  <si>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</si>
  <si>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</si>
  <si>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</si>
  <si>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</si>
  <si>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</si>
  <si>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</si>
  <si>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</si>
  <si>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</si>
  <si>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</si>
  <si>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</si>
  <si>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</si>
  <si>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</si>
  <si>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</si>
  <si>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</si>
  <si>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</si>
  <si>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</si>
  <si>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</si>
  <si>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</si>
  <si>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прочистка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</si>
  <si>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</si>
  <si>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</si>
  <si>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</si>
  <si>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Обслуживание общедомовых приборов учета горячего водоснабжения</t>
  </si>
  <si>
    <t>(многоквартирный дом с электрическими плитами )</t>
  </si>
  <si>
    <t>ревизия ШР, ЩЭ</t>
  </si>
  <si>
    <t>смена окон</t>
  </si>
  <si>
    <t>смена запорной арматуры на водоснабжении</t>
  </si>
  <si>
    <t>смена радиаторов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</si>
  <si>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</si>
  <si>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</si>
  <si>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</si>
  <si>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</si>
  <si>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</si>
  <si>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</si>
  <si>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</si>
  <si>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заделка чердачных  продухов</t>
  </si>
  <si>
    <t>очистка кровли от снега и наледи в районе водосточных воронок</t>
  </si>
  <si>
    <t>1 раз в 4 года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</si>
  <si>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</si>
  <si>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</si>
  <si>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</si>
  <si>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</si>
  <si>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</si>
  <si>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</si>
  <si>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</si>
  <si>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отмусора</t>
  </si>
  <si>
    <t xml:space="preserve">Работы заявочного характера </t>
  </si>
  <si>
    <t>ВСЕГО:</t>
  </si>
  <si>
    <t>Страхование общедомового имущества</t>
  </si>
  <si>
    <t xml:space="preserve">Управляющая организация   _____________________                                            </t>
  </si>
  <si>
    <t>на 2013-2014гг.</t>
  </si>
  <si>
    <t>замена трансформатора тока (2 узла, 6 ТТ)</t>
  </si>
  <si>
    <t>окос травы</t>
  </si>
  <si>
    <t>2-3 раза в год</t>
  </si>
  <si>
    <t>ревизия задвижек  ХВС ф 80-1 шт.,ф 100- 2 шт., д.50 мм - 2 шт.</t>
  </si>
  <si>
    <t>подключение системы отопления с регулировкой</t>
  </si>
  <si>
    <t>Сбор, вывоз и утилизация ТБО*, руб./м2</t>
  </si>
  <si>
    <t>1 раз в 4 месяца</t>
  </si>
  <si>
    <t>по адресу: ул. Набережная, д.40 (S дома=3274,87 м2; S земли=3207,65 м2)</t>
  </si>
  <si>
    <t>Замена  общедомового прибора  учета теплоэнергии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</si>
</sst>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2" fontId="23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 horizontal="center" vertical="center"/>
    </xf>
    <xf numFmtId="0" fontId="19" fillId="24" borderId="19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4" fontId="19" fillId="24" borderId="1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23" fillId="24" borderId="0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 horizontal="left" vertical="center" wrapText="1"/>
    </xf>
    <xf numFmtId="4" fontId="19" fillId="24" borderId="0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6" fillId="25" borderId="0" xfId="0" applyFont="1" applyFill="1" applyAlignment="1">
      <alignment horizontal="center"/>
    </xf>
    <xf numFmtId="2" fontId="18" fillId="26" borderId="28" xfId="0" applyNumberFormat="1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2" fontId="18" fillId="26" borderId="29" xfId="0" applyNumberFormat="1" applyFont="1" applyFill="1" applyBorder="1" applyAlignment="1">
      <alignment horizontal="center" vertical="center" wrapText="1"/>
    </xf>
    <xf numFmtId="2" fontId="25" fillId="26" borderId="28" xfId="0" applyNumberFormat="1" applyFont="1" applyFill="1" applyBorder="1" applyAlignment="1">
      <alignment horizontal="center" vertical="center" wrapText="1"/>
    </xf>
    <xf numFmtId="2" fontId="25" fillId="26" borderId="16" xfId="0" applyNumberFormat="1" applyFont="1" applyFill="1" applyBorder="1" applyAlignment="1">
      <alignment horizontal="center" vertical="center" wrapText="1"/>
    </xf>
    <xf numFmtId="2" fontId="25" fillId="26" borderId="29" xfId="0" applyNumberFormat="1" applyFont="1" applyFill="1" applyBorder="1" applyAlignment="1">
      <alignment horizontal="center" vertical="center" wrapText="1"/>
    </xf>
    <xf numFmtId="2" fontId="18" fillId="26" borderId="30" xfId="0" applyNumberFormat="1" applyFont="1" applyFill="1" applyBorder="1" applyAlignment="1">
      <alignment horizontal="center" vertical="center" wrapText="1"/>
    </xf>
    <xf numFmtId="2" fontId="18" fillId="26" borderId="18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0" fillId="26" borderId="32" xfId="0" applyNumberFormat="1" applyFont="1" applyFill="1" applyBorder="1" applyAlignment="1">
      <alignment horizontal="center" vertical="center" wrapText="1"/>
    </xf>
    <xf numFmtId="2" fontId="0" fillId="26" borderId="18" xfId="0" applyNumberFormat="1" applyFont="1" applyFill="1" applyBorder="1" applyAlignment="1">
      <alignment horizontal="center" vertical="center" wrapText="1"/>
    </xf>
    <xf numFmtId="2" fontId="0" fillId="26" borderId="30" xfId="0" applyNumberFormat="1" applyFont="1" applyFill="1" applyBorder="1" applyAlignment="1">
      <alignment horizontal="center" vertical="center" wrapText="1"/>
    </xf>
    <xf numFmtId="2" fontId="0" fillId="26" borderId="16" xfId="0" applyNumberFormat="1" applyFont="1" applyFill="1" applyBorder="1" applyAlignment="1">
      <alignment horizontal="center" vertical="center" wrapText="1"/>
    </xf>
    <xf numFmtId="2" fontId="25" fillId="26" borderId="18" xfId="0" applyNumberFormat="1" applyFont="1" applyFill="1" applyBorder="1" applyAlignment="1">
      <alignment horizontal="center" vertical="center" wrapText="1"/>
    </xf>
    <xf numFmtId="2" fontId="25" fillId="26" borderId="20" xfId="0" applyNumberFormat="1" applyFont="1" applyFill="1" applyBorder="1" applyAlignment="1">
      <alignment horizontal="center" vertical="center" wrapText="1"/>
    </xf>
    <xf numFmtId="2" fontId="23" fillId="26" borderId="0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center" vertical="center" wrapText="1"/>
    </xf>
    <xf numFmtId="2" fontId="23" fillId="0" borderId="34" xfId="0" applyNumberFormat="1" applyFont="1" applyFill="1" applyBorder="1" applyAlignment="1">
      <alignment horizontal="center" vertical="center" wrapText="1"/>
    </xf>
    <xf numFmtId="2" fontId="23" fillId="26" borderId="35" xfId="0" applyNumberFormat="1" applyFont="1" applyFill="1" applyBorder="1" applyAlignment="1">
      <alignment horizontal="center"/>
    </xf>
    <xf numFmtId="0" fontId="18" fillId="26" borderId="19" xfId="0" applyFont="1" applyFill="1" applyBorder="1" applyAlignment="1">
      <alignment horizontal="left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6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="75" zoomScaleNormal="75" zoomScalePageLayoutView="0" workbookViewId="0" topLeftCell="A1">
      <selection activeCell="A1" sqref="A1:H9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7.125" style="1" customWidth="1"/>
    <col min="5" max="5" width="13.875" style="1" hidden="1" customWidth="1"/>
    <col min="6" max="6" width="20.875" style="33" hidden="1" customWidth="1"/>
    <col min="7" max="7" width="13.875" style="1" customWidth="1"/>
    <col min="8" max="8" width="20.875" style="33" customWidth="1"/>
    <col min="9" max="9" width="15.375" style="1" customWidth="1"/>
    <col min="10" max="10" width="15.375" style="65" hidden="1" customWidth="1"/>
    <col min="11" max="13" width="15.375" style="1" customWidth="1"/>
    <col min="14" max="16384" width="9.125" style="1" customWidth="1"/>
  </cols>
  <sheetData>
    <row r="1" spans="1:8" ht="16.5" customHeight="1">
      <c r="A1" s="125" t="s">
        <v>0</v>
      </c>
      <c r="B1" s="126"/>
      <c r="C1" s="126"/>
      <c r="D1" s="126"/>
      <c r="E1" s="126"/>
      <c r="F1" s="126"/>
      <c r="G1" s="126"/>
      <c r="H1" s="126"/>
    </row>
    <row r="2" spans="2:8" ht="12.75" customHeight="1">
      <c r="B2" s="127" t="s">
        <v>1</v>
      </c>
      <c r="C2" s="127"/>
      <c r="D2" s="127"/>
      <c r="E2" s="127"/>
      <c r="F2" s="127"/>
      <c r="G2" s="126"/>
      <c r="H2" s="126"/>
    </row>
    <row r="3" spans="1:8" ht="19.5" customHeight="1">
      <c r="A3" s="90" t="s">
        <v>98</v>
      </c>
      <c r="B3" s="127" t="s">
        <v>2</v>
      </c>
      <c r="C3" s="127"/>
      <c r="D3" s="127"/>
      <c r="E3" s="127"/>
      <c r="F3" s="127"/>
      <c r="G3" s="126"/>
      <c r="H3" s="126"/>
    </row>
    <row r="4" spans="2:8" ht="14.25" customHeight="1">
      <c r="B4" s="127" t="s">
        <v>32</v>
      </c>
      <c r="C4" s="127"/>
      <c r="D4" s="127"/>
      <c r="E4" s="127"/>
      <c r="F4" s="127"/>
      <c r="G4" s="126"/>
      <c r="H4" s="126"/>
    </row>
    <row r="5" spans="1:10" ht="39.75" customHeight="1">
      <c r="A5" s="128"/>
      <c r="B5" s="129"/>
      <c r="C5" s="129"/>
      <c r="D5" s="129"/>
      <c r="E5" s="129"/>
      <c r="F5" s="129"/>
      <c r="G5" s="129"/>
      <c r="H5" s="129"/>
      <c r="J5" s="1"/>
    </row>
    <row r="6" spans="1:10" s="2" customFormat="1" ht="22.5" customHeight="1">
      <c r="A6" s="114" t="s">
        <v>3</v>
      </c>
      <c r="B6" s="114"/>
      <c r="C6" s="114"/>
      <c r="D6" s="114"/>
      <c r="E6" s="115"/>
      <c r="F6" s="115"/>
      <c r="G6" s="115"/>
      <c r="H6" s="115"/>
      <c r="J6" s="66"/>
    </row>
    <row r="7" spans="1:8" s="3" customFormat="1" ht="18.75" customHeight="1">
      <c r="A7" s="114" t="s">
        <v>106</v>
      </c>
      <c r="B7" s="114"/>
      <c r="C7" s="114"/>
      <c r="D7" s="114"/>
      <c r="E7" s="115"/>
      <c r="F7" s="115"/>
      <c r="G7" s="115"/>
      <c r="H7" s="115"/>
    </row>
    <row r="8" spans="1:8" s="4" customFormat="1" ht="17.25" customHeight="1">
      <c r="A8" s="116" t="s">
        <v>71</v>
      </c>
      <c r="B8" s="116"/>
      <c r="C8" s="116"/>
      <c r="D8" s="116"/>
      <c r="E8" s="117"/>
      <c r="F8" s="117"/>
      <c r="G8" s="117"/>
      <c r="H8" s="117"/>
    </row>
    <row r="9" spans="1:8" s="3" customFormat="1" ht="30" customHeight="1" thickBot="1">
      <c r="A9" s="118" t="s">
        <v>86</v>
      </c>
      <c r="B9" s="118"/>
      <c r="C9" s="118"/>
      <c r="D9" s="118"/>
      <c r="E9" s="119"/>
      <c r="F9" s="119"/>
      <c r="G9" s="119"/>
      <c r="H9" s="119"/>
    </row>
    <row r="10" spans="1:10" s="9" customFormat="1" ht="139.5" customHeight="1" thickBot="1">
      <c r="A10" s="5" t="s">
        <v>4</v>
      </c>
      <c r="B10" s="6" t="s">
        <v>5</v>
      </c>
      <c r="C10" s="7" t="s">
        <v>6</v>
      </c>
      <c r="D10" s="7" t="s">
        <v>33</v>
      </c>
      <c r="E10" s="7" t="s">
        <v>6</v>
      </c>
      <c r="F10" s="8" t="s">
        <v>7</v>
      </c>
      <c r="G10" s="7" t="s">
        <v>6</v>
      </c>
      <c r="H10" s="8" t="s">
        <v>7</v>
      </c>
      <c r="J10" s="67"/>
    </row>
    <row r="11" spans="1:10" s="13" customFormat="1" ht="12.75">
      <c r="A11" s="10">
        <v>1</v>
      </c>
      <c r="B11" s="11">
        <v>2</v>
      </c>
      <c r="C11" s="11">
        <v>3</v>
      </c>
      <c r="D11" s="36"/>
      <c r="E11" s="11">
        <v>3</v>
      </c>
      <c r="F11" s="12">
        <v>4</v>
      </c>
      <c r="G11" s="37">
        <v>3</v>
      </c>
      <c r="H11" s="40">
        <v>4</v>
      </c>
      <c r="J11" s="68"/>
    </row>
    <row r="12" spans="1:10" s="13" customFormat="1" ht="49.5" customHeight="1">
      <c r="A12" s="120" t="s">
        <v>8</v>
      </c>
      <c r="B12" s="121"/>
      <c r="C12" s="121"/>
      <c r="D12" s="121"/>
      <c r="E12" s="121"/>
      <c r="F12" s="121"/>
      <c r="G12" s="122"/>
      <c r="H12" s="123"/>
      <c r="J12" s="68"/>
    </row>
    <row r="13" spans="1:10" s="9" customFormat="1" ht="15">
      <c r="A13" s="15" t="s">
        <v>9</v>
      </c>
      <c r="B13" s="19"/>
      <c r="C13" s="14">
        <f>F13*12</f>
        <v>0</v>
      </c>
      <c r="D13" s="91">
        <f>G13*I13</f>
        <v>94316.26</v>
      </c>
      <c r="E13" s="92">
        <f>H13*12</f>
        <v>28.8</v>
      </c>
      <c r="F13" s="93"/>
      <c r="G13" s="92">
        <f>H13*12</f>
        <v>28.8</v>
      </c>
      <c r="H13" s="92">
        <v>2.4</v>
      </c>
      <c r="I13" s="9">
        <v>3274.87</v>
      </c>
      <c r="J13" s="67">
        <v>2.24</v>
      </c>
    </row>
    <row r="14" spans="1:10" s="9" customFormat="1" ht="29.25" customHeight="1">
      <c r="A14" s="48" t="s">
        <v>87</v>
      </c>
      <c r="B14" s="49" t="s">
        <v>88</v>
      </c>
      <c r="C14" s="50"/>
      <c r="D14" s="94"/>
      <c r="E14" s="95"/>
      <c r="F14" s="96"/>
      <c r="G14" s="95"/>
      <c r="H14" s="95"/>
      <c r="J14" s="67"/>
    </row>
    <row r="15" spans="1:10" s="9" customFormat="1" ht="15">
      <c r="A15" s="48" t="s">
        <v>89</v>
      </c>
      <c r="B15" s="49" t="s">
        <v>88</v>
      </c>
      <c r="C15" s="50"/>
      <c r="D15" s="94"/>
      <c r="E15" s="95"/>
      <c r="F15" s="96"/>
      <c r="G15" s="95"/>
      <c r="H15" s="95"/>
      <c r="J15" s="67"/>
    </row>
    <row r="16" spans="1:10" s="9" customFormat="1" ht="15">
      <c r="A16" s="48" t="s">
        <v>90</v>
      </c>
      <c r="B16" s="49" t="s">
        <v>91</v>
      </c>
      <c r="C16" s="50"/>
      <c r="D16" s="94"/>
      <c r="E16" s="95"/>
      <c r="F16" s="96"/>
      <c r="G16" s="95"/>
      <c r="H16" s="95"/>
      <c r="J16" s="67"/>
    </row>
    <row r="17" spans="1:10" s="9" customFormat="1" ht="15">
      <c r="A17" s="48" t="s">
        <v>92</v>
      </c>
      <c r="B17" s="49" t="s">
        <v>88</v>
      </c>
      <c r="C17" s="50"/>
      <c r="D17" s="94"/>
      <c r="E17" s="95"/>
      <c r="F17" s="96"/>
      <c r="G17" s="95"/>
      <c r="H17" s="95"/>
      <c r="J17" s="67"/>
    </row>
    <row r="18" spans="1:10" s="9" customFormat="1" ht="30">
      <c r="A18" s="15" t="s">
        <v>11</v>
      </c>
      <c r="B18" s="16"/>
      <c r="C18" s="14">
        <f>F18*12</f>
        <v>0</v>
      </c>
      <c r="D18" s="91">
        <f>G18*I18</f>
        <v>93923.27</v>
      </c>
      <c r="E18" s="92">
        <f>H18*12</f>
        <v>28.68</v>
      </c>
      <c r="F18" s="93"/>
      <c r="G18" s="92">
        <f>H18*12</f>
        <v>28.68</v>
      </c>
      <c r="H18" s="92">
        <v>2.39</v>
      </c>
      <c r="I18" s="9">
        <v>3274.87</v>
      </c>
      <c r="J18" s="67">
        <v>2.84</v>
      </c>
    </row>
    <row r="19" spans="1:10" s="9" customFormat="1" ht="15">
      <c r="A19" s="44" t="s">
        <v>76</v>
      </c>
      <c r="B19" s="45" t="s">
        <v>12</v>
      </c>
      <c r="C19" s="14"/>
      <c r="D19" s="91"/>
      <c r="E19" s="92"/>
      <c r="F19" s="93"/>
      <c r="G19" s="92"/>
      <c r="H19" s="92"/>
      <c r="J19" s="67"/>
    </row>
    <row r="20" spans="1:10" s="9" customFormat="1" ht="15">
      <c r="A20" s="44" t="s">
        <v>77</v>
      </c>
      <c r="B20" s="45" t="s">
        <v>12</v>
      </c>
      <c r="C20" s="14"/>
      <c r="D20" s="91"/>
      <c r="E20" s="92"/>
      <c r="F20" s="93"/>
      <c r="G20" s="92"/>
      <c r="H20" s="92"/>
      <c r="J20" s="67"/>
    </row>
    <row r="21" spans="1:10" s="9" customFormat="1" ht="15">
      <c r="A21" s="88" t="s">
        <v>100</v>
      </c>
      <c r="B21" s="89" t="s">
        <v>101</v>
      </c>
      <c r="C21" s="14"/>
      <c r="D21" s="91"/>
      <c r="E21" s="92"/>
      <c r="F21" s="93"/>
      <c r="G21" s="92"/>
      <c r="H21" s="92"/>
      <c r="J21" s="67"/>
    </row>
    <row r="22" spans="1:10" s="9" customFormat="1" ht="15">
      <c r="A22" s="44" t="s">
        <v>78</v>
      </c>
      <c r="B22" s="45" t="s">
        <v>12</v>
      </c>
      <c r="C22" s="14"/>
      <c r="D22" s="91"/>
      <c r="E22" s="92"/>
      <c r="F22" s="93"/>
      <c r="G22" s="92"/>
      <c r="H22" s="92"/>
      <c r="J22" s="67"/>
    </row>
    <row r="23" spans="1:10" s="9" customFormat="1" ht="25.5">
      <c r="A23" s="44" t="s">
        <v>79</v>
      </c>
      <c r="B23" s="45" t="s">
        <v>13</v>
      </c>
      <c r="C23" s="14"/>
      <c r="D23" s="91"/>
      <c r="E23" s="92"/>
      <c r="F23" s="93"/>
      <c r="G23" s="92"/>
      <c r="H23" s="92"/>
      <c r="J23" s="67"/>
    </row>
    <row r="24" spans="1:10" s="9" customFormat="1" ht="15">
      <c r="A24" s="44" t="s">
        <v>80</v>
      </c>
      <c r="B24" s="45" t="s">
        <v>12</v>
      </c>
      <c r="C24" s="14"/>
      <c r="D24" s="91"/>
      <c r="E24" s="92"/>
      <c r="F24" s="93"/>
      <c r="G24" s="92"/>
      <c r="H24" s="92"/>
      <c r="J24" s="67"/>
    </row>
    <row r="25" spans="1:10" s="9" customFormat="1" ht="15">
      <c r="A25" s="51" t="s">
        <v>93</v>
      </c>
      <c r="B25" s="52" t="s">
        <v>12</v>
      </c>
      <c r="C25" s="14"/>
      <c r="D25" s="91"/>
      <c r="E25" s="92"/>
      <c r="F25" s="93"/>
      <c r="G25" s="92"/>
      <c r="H25" s="92"/>
      <c r="J25" s="67"/>
    </row>
    <row r="26" spans="1:10" s="9" customFormat="1" ht="26.25" thickBot="1">
      <c r="A26" s="46" t="s">
        <v>81</v>
      </c>
      <c r="B26" s="47" t="s">
        <v>82</v>
      </c>
      <c r="C26" s="14"/>
      <c r="D26" s="91"/>
      <c r="E26" s="92"/>
      <c r="F26" s="93"/>
      <c r="G26" s="92"/>
      <c r="H26" s="92"/>
      <c r="J26" s="67"/>
    </row>
    <row r="27" spans="1:10" s="20" customFormat="1" ht="15">
      <c r="A27" s="18" t="s">
        <v>14</v>
      </c>
      <c r="B27" s="19" t="s">
        <v>15</v>
      </c>
      <c r="C27" s="14">
        <f>F27*12</f>
        <v>0</v>
      </c>
      <c r="D27" s="91">
        <f aca="true" t="shared" si="0" ref="D27:D33">G27*I27</f>
        <v>25151</v>
      </c>
      <c r="E27" s="92">
        <f>H27*12</f>
        <v>7.68</v>
      </c>
      <c r="F27" s="97"/>
      <c r="G27" s="92">
        <f aca="true" t="shared" si="1" ref="G27:G33">H27*12</f>
        <v>7.68</v>
      </c>
      <c r="H27" s="92">
        <v>0.64</v>
      </c>
      <c r="I27" s="9">
        <v>3274.87</v>
      </c>
      <c r="J27" s="67">
        <v>0.6</v>
      </c>
    </row>
    <row r="28" spans="1:10" s="9" customFormat="1" ht="15">
      <c r="A28" s="18" t="s">
        <v>16</v>
      </c>
      <c r="B28" s="19" t="s">
        <v>17</v>
      </c>
      <c r="C28" s="14">
        <f>F28*12</f>
        <v>0</v>
      </c>
      <c r="D28" s="91">
        <f t="shared" si="0"/>
        <v>81740.76</v>
      </c>
      <c r="E28" s="92">
        <f>H28*12</f>
        <v>24.96</v>
      </c>
      <c r="F28" s="97"/>
      <c r="G28" s="92">
        <f t="shared" si="1"/>
        <v>24.96</v>
      </c>
      <c r="H28" s="92">
        <v>2.08</v>
      </c>
      <c r="I28" s="9">
        <v>3274.87</v>
      </c>
      <c r="J28" s="67">
        <v>1.94</v>
      </c>
    </row>
    <row r="29" spans="1:10" s="13" customFormat="1" ht="30">
      <c r="A29" s="18" t="s">
        <v>50</v>
      </c>
      <c r="B29" s="19" t="s">
        <v>10</v>
      </c>
      <c r="C29" s="21"/>
      <c r="D29" s="91">
        <v>1733.72</v>
      </c>
      <c r="E29" s="98"/>
      <c r="F29" s="97"/>
      <c r="G29" s="92">
        <f>D29/I29</f>
        <v>0.53</v>
      </c>
      <c r="H29" s="92">
        <f>G29/12</f>
        <v>0.04</v>
      </c>
      <c r="I29" s="9">
        <v>3274.87</v>
      </c>
      <c r="J29" s="67">
        <v>0.04</v>
      </c>
    </row>
    <row r="30" spans="1:10" s="13" customFormat="1" ht="30">
      <c r="A30" s="18" t="s">
        <v>70</v>
      </c>
      <c r="B30" s="19" t="s">
        <v>10</v>
      </c>
      <c r="C30" s="21"/>
      <c r="D30" s="91">
        <v>1733.72</v>
      </c>
      <c r="E30" s="98"/>
      <c r="F30" s="97"/>
      <c r="G30" s="92">
        <f>D30/I30</f>
        <v>0.53</v>
      </c>
      <c r="H30" s="92">
        <f>G30/12</f>
        <v>0.04</v>
      </c>
      <c r="I30" s="9">
        <v>3274.87</v>
      </c>
      <c r="J30" s="67">
        <v>0.04</v>
      </c>
    </row>
    <row r="31" spans="1:10" s="13" customFormat="1" ht="15">
      <c r="A31" s="18" t="s">
        <v>51</v>
      </c>
      <c r="B31" s="19" t="s">
        <v>10</v>
      </c>
      <c r="C31" s="21"/>
      <c r="D31" s="91">
        <v>10948.1</v>
      </c>
      <c r="E31" s="98"/>
      <c r="F31" s="97"/>
      <c r="G31" s="92">
        <f>D31/I31</f>
        <v>3.34</v>
      </c>
      <c r="H31" s="92">
        <f>G31/12</f>
        <v>0.28</v>
      </c>
      <c r="I31" s="9">
        <v>3274.87</v>
      </c>
      <c r="J31" s="67">
        <v>0.26</v>
      </c>
    </row>
    <row r="32" spans="1:10" s="13" customFormat="1" ht="30" hidden="1">
      <c r="A32" s="18" t="s">
        <v>52</v>
      </c>
      <c r="B32" s="19" t="s">
        <v>13</v>
      </c>
      <c r="C32" s="21"/>
      <c r="D32" s="91">
        <f t="shared" si="0"/>
        <v>0</v>
      </c>
      <c r="E32" s="98"/>
      <c r="F32" s="97"/>
      <c r="G32" s="92">
        <f t="shared" si="1"/>
        <v>0</v>
      </c>
      <c r="H32" s="92">
        <v>0</v>
      </c>
      <c r="I32" s="9">
        <v>3274.87</v>
      </c>
      <c r="J32" s="67">
        <v>0</v>
      </c>
    </row>
    <row r="33" spans="1:10" s="13" customFormat="1" ht="30" hidden="1">
      <c r="A33" s="18" t="s">
        <v>53</v>
      </c>
      <c r="B33" s="19" t="s">
        <v>13</v>
      </c>
      <c r="C33" s="21"/>
      <c r="D33" s="91">
        <f t="shared" si="0"/>
        <v>0</v>
      </c>
      <c r="E33" s="98"/>
      <c r="F33" s="97"/>
      <c r="G33" s="92">
        <f t="shared" si="1"/>
        <v>0</v>
      </c>
      <c r="H33" s="92">
        <v>0</v>
      </c>
      <c r="I33" s="9">
        <v>3274.87</v>
      </c>
      <c r="J33" s="67">
        <v>0</v>
      </c>
    </row>
    <row r="34" spans="1:10" s="13" customFormat="1" ht="30">
      <c r="A34" s="112" t="s">
        <v>107</v>
      </c>
      <c r="B34" s="113" t="s">
        <v>13</v>
      </c>
      <c r="C34" s="98"/>
      <c r="D34" s="91">
        <v>60749</v>
      </c>
      <c r="E34" s="98"/>
      <c r="F34" s="97"/>
      <c r="G34" s="92">
        <f>D34/I34</f>
        <v>18.55</v>
      </c>
      <c r="H34" s="92">
        <f>G34/12</f>
        <v>1.55</v>
      </c>
      <c r="I34" s="9">
        <v>3274.87</v>
      </c>
      <c r="J34" s="67"/>
    </row>
    <row r="35" spans="1:10" s="9" customFormat="1" ht="15">
      <c r="A35" s="18" t="s">
        <v>25</v>
      </c>
      <c r="B35" s="19" t="s">
        <v>26</v>
      </c>
      <c r="C35" s="21">
        <f>F35*12</f>
        <v>0</v>
      </c>
      <c r="D35" s="91">
        <f>G35*I35</f>
        <v>1571.94</v>
      </c>
      <c r="E35" s="98">
        <f>H35*12</f>
        <v>0.48</v>
      </c>
      <c r="F35" s="97"/>
      <c r="G35" s="92">
        <v>0.48</v>
      </c>
      <c r="H35" s="92">
        <v>0.04</v>
      </c>
      <c r="I35" s="9">
        <v>3274.87</v>
      </c>
      <c r="J35" s="67">
        <v>0.03</v>
      </c>
    </row>
    <row r="36" spans="1:10" s="9" customFormat="1" ht="15">
      <c r="A36" s="18" t="s">
        <v>27</v>
      </c>
      <c r="B36" s="24" t="s">
        <v>28</v>
      </c>
      <c r="C36" s="25">
        <f>F36*12</f>
        <v>0</v>
      </c>
      <c r="D36" s="91">
        <v>840.99</v>
      </c>
      <c r="E36" s="99">
        <f>H36*12</f>
        <v>0.24</v>
      </c>
      <c r="F36" s="100"/>
      <c r="G36" s="92">
        <f>D36/I36</f>
        <v>0.26</v>
      </c>
      <c r="H36" s="92">
        <f>G36/12</f>
        <v>0.02</v>
      </c>
      <c r="I36" s="9">
        <v>3274.87</v>
      </c>
      <c r="J36" s="67">
        <v>0.02</v>
      </c>
    </row>
    <row r="37" spans="1:10" s="20" customFormat="1" ht="30">
      <c r="A37" s="18" t="s">
        <v>24</v>
      </c>
      <c r="B37" s="19" t="s">
        <v>105</v>
      </c>
      <c r="C37" s="21">
        <f>F37*12</f>
        <v>0</v>
      </c>
      <c r="D37" s="91">
        <v>1261.48</v>
      </c>
      <c r="E37" s="98">
        <f>H37*12</f>
        <v>0.36</v>
      </c>
      <c r="F37" s="97"/>
      <c r="G37" s="92">
        <f>D37/I37</f>
        <v>0.39</v>
      </c>
      <c r="H37" s="92">
        <f>G37/12</f>
        <v>0.03</v>
      </c>
      <c r="I37" s="9">
        <v>3274.87</v>
      </c>
      <c r="J37" s="67">
        <v>0.03</v>
      </c>
    </row>
    <row r="38" spans="1:10" s="20" customFormat="1" ht="15">
      <c r="A38" s="18" t="s">
        <v>34</v>
      </c>
      <c r="B38" s="19"/>
      <c r="C38" s="14"/>
      <c r="D38" s="92">
        <f>D40+D41+D42+D43+D44+D45+D46+D47+D48</f>
        <v>19633.86</v>
      </c>
      <c r="E38" s="92">
        <f>SUM(E39:E50)</f>
        <v>0</v>
      </c>
      <c r="F38" s="92">
        <f>SUM(F39:F50)</f>
        <v>0</v>
      </c>
      <c r="G38" s="92">
        <f>D38/I38</f>
        <v>6</v>
      </c>
      <c r="H38" s="92">
        <f>G38/12</f>
        <v>0.5</v>
      </c>
      <c r="I38" s="9">
        <v>3274.87</v>
      </c>
      <c r="J38" s="67">
        <v>0.8</v>
      </c>
    </row>
    <row r="39" spans="1:10" s="13" customFormat="1" ht="15" hidden="1">
      <c r="A39" s="22"/>
      <c r="B39" s="17"/>
      <c r="C39" s="23"/>
      <c r="D39" s="101"/>
      <c r="E39" s="102"/>
      <c r="F39" s="103"/>
      <c r="G39" s="102"/>
      <c r="H39" s="102"/>
      <c r="I39" s="9"/>
      <c r="J39" s="67"/>
    </row>
    <row r="40" spans="1:10" s="13" customFormat="1" ht="15">
      <c r="A40" s="22" t="s">
        <v>45</v>
      </c>
      <c r="B40" s="17" t="s">
        <v>18</v>
      </c>
      <c r="C40" s="23"/>
      <c r="D40" s="101">
        <v>276.61</v>
      </c>
      <c r="E40" s="102"/>
      <c r="F40" s="103"/>
      <c r="G40" s="102"/>
      <c r="H40" s="102"/>
      <c r="I40" s="9">
        <v>3274.87</v>
      </c>
      <c r="J40" s="67">
        <v>0.01</v>
      </c>
    </row>
    <row r="41" spans="1:10" s="13" customFormat="1" ht="15">
      <c r="A41" s="22" t="s">
        <v>19</v>
      </c>
      <c r="B41" s="17" t="s">
        <v>23</v>
      </c>
      <c r="C41" s="23">
        <f>F41*12</f>
        <v>0</v>
      </c>
      <c r="D41" s="101">
        <v>780.14</v>
      </c>
      <c r="E41" s="102">
        <f>H41*12</f>
        <v>0</v>
      </c>
      <c r="F41" s="103"/>
      <c r="G41" s="102"/>
      <c r="H41" s="102"/>
      <c r="I41" s="9">
        <v>3274.87</v>
      </c>
      <c r="J41" s="67">
        <v>0.02</v>
      </c>
    </row>
    <row r="42" spans="1:10" s="13" customFormat="1" ht="15">
      <c r="A42" s="22" t="s">
        <v>59</v>
      </c>
      <c r="B42" s="17" t="s">
        <v>18</v>
      </c>
      <c r="C42" s="23">
        <f>F42*12</f>
        <v>0</v>
      </c>
      <c r="D42" s="101">
        <v>1486.7</v>
      </c>
      <c r="E42" s="102">
        <f>H42*12</f>
        <v>0</v>
      </c>
      <c r="F42" s="103"/>
      <c r="G42" s="102"/>
      <c r="H42" s="102"/>
      <c r="I42" s="9">
        <v>3274.87</v>
      </c>
      <c r="J42" s="67">
        <v>0.03</v>
      </c>
    </row>
    <row r="43" spans="1:10" s="13" customFormat="1" ht="15">
      <c r="A43" s="22" t="s">
        <v>20</v>
      </c>
      <c r="B43" s="17" t="s">
        <v>18</v>
      </c>
      <c r="C43" s="23">
        <f>F43*12</f>
        <v>0</v>
      </c>
      <c r="D43" s="101">
        <v>4971.09</v>
      </c>
      <c r="E43" s="102">
        <f>H43*12</f>
        <v>0</v>
      </c>
      <c r="F43" s="103"/>
      <c r="G43" s="102"/>
      <c r="H43" s="102"/>
      <c r="I43" s="9">
        <v>3274.87</v>
      </c>
      <c r="J43" s="67">
        <v>0.12</v>
      </c>
    </row>
    <row r="44" spans="1:10" s="13" customFormat="1" ht="15">
      <c r="A44" s="22" t="s">
        <v>21</v>
      </c>
      <c r="B44" s="17" t="s">
        <v>18</v>
      </c>
      <c r="C44" s="23">
        <f>F44*12</f>
        <v>0</v>
      </c>
      <c r="D44" s="101">
        <v>780.14</v>
      </c>
      <c r="E44" s="102">
        <f>H44*12</f>
        <v>0</v>
      </c>
      <c r="F44" s="103"/>
      <c r="G44" s="102"/>
      <c r="H44" s="102"/>
      <c r="I44" s="9">
        <v>3274.87</v>
      </c>
      <c r="J44" s="67">
        <v>0.02</v>
      </c>
    </row>
    <row r="45" spans="1:10" s="13" customFormat="1" ht="15">
      <c r="A45" s="22" t="s">
        <v>55</v>
      </c>
      <c r="B45" s="17" t="s">
        <v>18</v>
      </c>
      <c r="C45" s="23"/>
      <c r="D45" s="101">
        <v>743.32</v>
      </c>
      <c r="E45" s="102"/>
      <c r="F45" s="103"/>
      <c r="G45" s="102"/>
      <c r="H45" s="102"/>
      <c r="I45" s="9">
        <v>3274.87</v>
      </c>
      <c r="J45" s="67">
        <v>0.02</v>
      </c>
    </row>
    <row r="46" spans="1:10" s="13" customFormat="1" ht="15">
      <c r="A46" s="22" t="s">
        <v>56</v>
      </c>
      <c r="B46" s="17" t="s">
        <v>23</v>
      </c>
      <c r="C46" s="23"/>
      <c r="D46" s="101">
        <v>2973.4</v>
      </c>
      <c r="E46" s="102"/>
      <c r="F46" s="103"/>
      <c r="G46" s="102"/>
      <c r="H46" s="102"/>
      <c r="I46" s="9">
        <v>3274.87</v>
      </c>
      <c r="J46" s="67">
        <v>0.07</v>
      </c>
    </row>
    <row r="47" spans="1:10" s="13" customFormat="1" ht="25.5">
      <c r="A47" s="22" t="s">
        <v>22</v>
      </c>
      <c r="B47" s="17" t="s">
        <v>18</v>
      </c>
      <c r="C47" s="23">
        <f>F47*12</f>
        <v>0</v>
      </c>
      <c r="D47" s="101">
        <v>2479.91</v>
      </c>
      <c r="E47" s="102">
        <f>H47*12</f>
        <v>0</v>
      </c>
      <c r="F47" s="103"/>
      <c r="G47" s="102"/>
      <c r="H47" s="102"/>
      <c r="I47" s="9">
        <v>3274.87</v>
      </c>
      <c r="J47" s="67">
        <v>0.06</v>
      </c>
    </row>
    <row r="48" spans="1:10" s="13" customFormat="1" ht="15">
      <c r="A48" s="22" t="s">
        <v>103</v>
      </c>
      <c r="B48" s="17" t="s">
        <v>18</v>
      </c>
      <c r="C48" s="23"/>
      <c r="D48" s="101">
        <v>5142.55</v>
      </c>
      <c r="E48" s="102"/>
      <c r="F48" s="103"/>
      <c r="G48" s="102"/>
      <c r="H48" s="102"/>
      <c r="I48" s="9">
        <v>3274.87</v>
      </c>
      <c r="J48" s="67">
        <v>0.01</v>
      </c>
    </row>
    <row r="49" spans="1:10" s="13" customFormat="1" ht="15" hidden="1">
      <c r="A49" s="22" t="s">
        <v>61</v>
      </c>
      <c r="B49" s="17" t="s">
        <v>18</v>
      </c>
      <c r="C49" s="39"/>
      <c r="D49" s="101"/>
      <c r="E49" s="104"/>
      <c r="F49" s="103"/>
      <c r="G49" s="102"/>
      <c r="H49" s="102"/>
      <c r="I49" s="9">
        <v>3274.87</v>
      </c>
      <c r="J49" s="67">
        <v>0.02</v>
      </c>
    </row>
    <row r="50" spans="1:10" s="13" customFormat="1" ht="15" hidden="1">
      <c r="A50" s="38" t="s">
        <v>35</v>
      </c>
      <c r="B50" s="17"/>
      <c r="C50" s="23"/>
      <c r="D50" s="101"/>
      <c r="E50" s="102"/>
      <c r="F50" s="103"/>
      <c r="G50" s="102"/>
      <c r="H50" s="102"/>
      <c r="I50" s="9">
        <v>3274.87</v>
      </c>
      <c r="J50" s="67">
        <v>0.01</v>
      </c>
    </row>
    <row r="51" spans="1:10" s="20" customFormat="1" ht="30">
      <c r="A51" s="18" t="s">
        <v>41</v>
      </c>
      <c r="B51" s="19"/>
      <c r="C51" s="14"/>
      <c r="D51" s="92">
        <f>D52+D53+D54+D55+D60</f>
        <v>12051.34</v>
      </c>
      <c r="E51" s="92">
        <f>SUM(E52:E61)</f>
        <v>0</v>
      </c>
      <c r="F51" s="92">
        <f>SUM(F52:F61)</f>
        <v>0</v>
      </c>
      <c r="G51" s="92">
        <f>D51/I51</f>
        <v>3.68</v>
      </c>
      <c r="H51" s="92">
        <f>G51/12</f>
        <v>0.31</v>
      </c>
      <c r="I51" s="9">
        <v>3274.87</v>
      </c>
      <c r="J51" s="67">
        <v>0.89</v>
      </c>
    </row>
    <row r="52" spans="1:10" s="13" customFormat="1" ht="15">
      <c r="A52" s="22" t="s">
        <v>36</v>
      </c>
      <c r="B52" s="17" t="s">
        <v>60</v>
      </c>
      <c r="C52" s="23"/>
      <c r="D52" s="101">
        <v>2230.05</v>
      </c>
      <c r="E52" s="102"/>
      <c r="F52" s="103"/>
      <c r="G52" s="102"/>
      <c r="H52" s="102"/>
      <c r="I52" s="9">
        <v>3274.87</v>
      </c>
      <c r="J52" s="67">
        <v>0.05</v>
      </c>
    </row>
    <row r="53" spans="1:10" s="13" customFormat="1" ht="25.5">
      <c r="A53" s="22" t="s">
        <v>37</v>
      </c>
      <c r="B53" s="17" t="s">
        <v>46</v>
      </c>
      <c r="C53" s="23"/>
      <c r="D53" s="101">
        <v>1486.7</v>
      </c>
      <c r="E53" s="102"/>
      <c r="F53" s="103"/>
      <c r="G53" s="102"/>
      <c r="H53" s="102"/>
      <c r="I53" s="9">
        <v>3274.87</v>
      </c>
      <c r="J53" s="67">
        <v>0.03</v>
      </c>
    </row>
    <row r="54" spans="1:10" s="13" customFormat="1" ht="15">
      <c r="A54" s="22" t="s">
        <v>65</v>
      </c>
      <c r="B54" s="17" t="s">
        <v>64</v>
      </c>
      <c r="C54" s="23"/>
      <c r="D54" s="101">
        <v>1560.23</v>
      </c>
      <c r="E54" s="102"/>
      <c r="F54" s="103"/>
      <c r="G54" s="102"/>
      <c r="H54" s="102"/>
      <c r="I54" s="9">
        <v>3274.87</v>
      </c>
      <c r="J54" s="67">
        <v>0.03</v>
      </c>
    </row>
    <row r="55" spans="1:10" s="13" customFormat="1" ht="25.5">
      <c r="A55" s="22" t="s">
        <v>62</v>
      </c>
      <c r="B55" s="17" t="s">
        <v>63</v>
      </c>
      <c r="C55" s="23"/>
      <c r="D55" s="101">
        <v>1486.68</v>
      </c>
      <c r="E55" s="102"/>
      <c r="F55" s="103"/>
      <c r="G55" s="102"/>
      <c r="H55" s="102"/>
      <c r="I55" s="9">
        <v>3274.87</v>
      </c>
      <c r="J55" s="67">
        <v>0.03</v>
      </c>
    </row>
    <row r="56" spans="1:10" s="13" customFormat="1" ht="15" hidden="1">
      <c r="A56" s="22" t="s">
        <v>48</v>
      </c>
      <c r="B56" s="17" t="s">
        <v>64</v>
      </c>
      <c r="C56" s="23"/>
      <c r="D56" s="101">
        <f>G56*I56</f>
        <v>0</v>
      </c>
      <c r="E56" s="102"/>
      <c r="F56" s="103"/>
      <c r="G56" s="102"/>
      <c r="H56" s="102"/>
      <c r="I56" s="9">
        <v>3274.87</v>
      </c>
      <c r="J56" s="67">
        <v>0</v>
      </c>
    </row>
    <row r="57" spans="1:10" s="13" customFormat="1" ht="15" hidden="1">
      <c r="A57" s="22" t="s">
        <v>49</v>
      </c>
      <c r="B57" s="17" t="s">
        <v>18</v>
      </c>
      <c r="C57" s="23"/>
      <c r="D57" s="101">
        <f>G57*I57</f>
        <v>0</v>
      </c>
      <c r="E57" s="102"/>
      <c r="F57" s="103"/>
      <c r="G57" s="102"/>
      <c r="H57" s="102"/>
      <c r="I57" s="9">
        <v>3274.87</v>
      </c>
      <c r="J57" s="67">
        <v>0</v>
      </c>
    </row>
    <row r="58" spans="1:10" s="13" customFormat="1" ht="25.5" hidden="1">
      <c r="A58" s="22" t="s">
        <v>47</v>
      </c>
      <c r="B58" s="17" t="s">
        <v>18</v>
      </c>
      <c r="C58" s="23"/>
      <c r="D58" s="101">
        <f>G58*I58</f>
        <v>0</v>
      </c>
      <c r="E58" s="102"/>
      <c r="F58" s="103"/>
      <c r="G58" s="102"/>
      <c r="H58" s="102"/>
      <c r="I58" s="9">
        <v>3274.87</v>
      </c>
      <c r="J58" s="67">
        <v>0</v>
      </c>
    </row>
    <row r="59" spans="1:10" s="13" customFormat="1" ht="15" hidden="1">
      <c r="A59" s="22"/>
      <c r="B59" s="17"/>
      <c r="C59" s="23"/>
      <c r="D59" s="101"/>
      <c r="E59" s="102"/>
      <c r="F59" s="103"/>
      <c r="G59" s="102"/>
      <c r="H59" s="102"/>
      <c r="I59" s="9"/>
      <c r="J59" s="67"/>
    </row>
    <row r="60" spans="1:10" s="13" customFormat="1" ht="15">
      <c r="A60" s="38" t="s">
        <v>57</v>
      </c>
      <c r="B60" s="17" t="s">
        <v>10</v>
      </c>
      <c r="C60" s="39"/>
      <c r="D60" s="101">
        <v>5287.68</v>
      </c>
      <c r="E60" s="104"/>
      <c r="F60" s="103"/>
      <c r="G60" s="102"/>
      <c r="H60" s="102"/>
      <c r="I60" s="9">
        <v>3274.87</v>
      </c>
      <c r="J60" s="67">
        <v>0.13</v>
      </c>
    </row>
    <row r="61" spans="1:10" s="13" customFormat="1" ht="15" hidden="1">
      <c r="A61" s="38"/>
      <c r="B61" s="17"/>
      <c r="C61" s="23"/>
      <c r="D61" s="101"/>
      <c r="E61" s="102"/>
      <c r="F61" s="103"/>
      <c r="G61" s="102"/>
      <c r="H61" s="102">
        <v>0</v>
      </c>
      <c r="I61" s="9"/>
      <c r="J61" s="67">
        <v>0</v>
      </c>
    </row>
    <row r="62" spans="1:10" s="13" customFormat="1" ht="30">
      <c r="A62" s="18" t="s">
        <v>42</v>
      </c>
      <c r="B62" s="17"/>
      <c r="C62" s="23"/>
      <c r="D62" s="92">
        <f>D63</f>
        <v>3200.76</v>
      </c>
      <c r="E62" s="92" t="e">
        <f>#REF!+E63+E64</f>
        <v>#REF!</v>
      </c>
      <c r="F62" s="92" t="e">
        <f>#REF!+F63+F64</f>
        <v>#REF!</v>
      </c>
      <c r="G62" s="92">
        <f>D62/I62</f>
        <v>0.98</v>
      </c>
      <c r="H62" s="92">
        <f>G62/12</f>
        <v>0.08</v>
      </c>
      <c r="I62" s="9">
        <v>3274.87</v>
      </c>
      <c r="J62" s="67">
        <v>0.09</v>
      </c>
    </row>
    <row r="63" spans="1:10" s="13" customFormat="1" ht="15">
      <c r="A63" s="22" t="s">
        <v>102</v>
      </c>
      <c r="B63" s="86" t="s">
        <v>18</v>
      </c>
      <c r="C63" s="23"/>
      <c r="D63" s="101">
        <v>3200.76</v>
      </c>
      <c r="E63" s="102"/>
      <c r="F63" s="103"/>
      <c r="G63" s="102"/>
      <c r="H63" s="102"/>
      <c r="I63" s="9">
        <v>3274.87</v>
      </c>
      <c r="J63" s="67">
        <v>0.05</v>
      </c>
    </row>
    <row r="64" spans="1:10" s="13" customFormat="1" ht="15" hidden="1">
      <c r="A64" s="22" t="s">
        <v>58</v>
      </c>
      <c r="B64" s="17" t="s">
        <v>10</v>
      </c>
      <c r="C64" s="23"/>
      <c r="D64" s="101">
        <f>G64*I64</f>
        <v>0</v>
      </c>
      <c r="E64" s="102"/>
      <c r="F64" s="103"/>
      <c r="G64" s="102">
        <f>H64*12</f>
        <v>0</v>
      </c>
      <c r="H64" s="102">
        <v>0</v>
      </c>
      <c r="I64" s="9">
        <v>3274.87</v>
      </c>
      <c r="J64" s="67">
        <v>0</v>
      </c>
    </row>
    <row r="65" spans="1:10" s="13" customFormat="1" ht="15">
      <c r="A65" s="18" t="s">
        <v>43</v>
      </c>
      <c r="B65" s="17"/>
      <c r="C65" s="23"/>
      <c r="D65" s="92">
        <f>D66+D67+D68+D69+D70</f>
        <v>19902.91</v>
      </c>
      <c r="E65" s="92">
        <f>SUM(E66:E70)</f>
        <v>0</v>
      </c>
      <c r="F65" s="92">
        <f>SUM(F66:F70)</f>
        <v>0</v>
      </c>
      <c r="G65" s="92">
        <f>D65/I65</f>
        <v>6.08</v>
      </c>
      <c r="H65" s="92">
        <f>G65/12</f>
        <v>0.51</v>
      </c>
      <c r="I65" s="9">
        <v>3274.87</v>
      </c>
      <c r="J65" s="67">
        <v>0.31</v>
      </c>
    </row>
    <row r="66" spans="1:10" s="13" customFormat="1" ht="15">
      <c r="A66" s="22" t="s">
        <v>38</v>
      </c>
      <c r="B66" s="17" t="s">
        <v>10</v>
      </c>
      <c r="C66" s="23"/>
      <c r="D66" s="101">
        <v>1036.08</v>
      </c>
      <c r="E66" s="102"/>
      <c r="F66" s="103"/>
      <c r="G66" s="102"/>
      <c r="H66" s="102"/>
      <c r="I66" s="9">
        <v>3274.87</v>
      </c>
      <c r="J66" s="67">
        <v>0.02</v>
      </c>
    </row>
    <row r="67" spans="1:10" s="13" customFormat="1" ht="15">
      <c r="A67" s="22" t="s">
        <v>72</v>
      </c>
      <c r="B67" s="17" t="s">
        <v>18</v>
      </c>
      <c r="C67" s="23"/>
      <c r="D67" s="101">
        <v>8612.86</v>
      </c>
      <c r="E67" s="102"/>
      <c r="F67" s="103"/>
      <c r="G67" s="102"/>
      <c r="H67" s="102"/>
      <c r="I67" s="9">
        <v>3274.87</v>
      </c>
      <c r="J67" s="67">
        <v>0.2</v>
      </c>
    </row>
    <row r="68" spans="1:10" s="13" customFormat="1" ht="15">
      <c r="A68" s="22" t="s">
        <v>39</v>
      </c>
      <c r="B68" s="17" t="s">
        <v>18</v>
      </c>
      <c r="C68" s="23"/>
      <c r="D68" s="101">
        <v>777.03</v>
      </c>
      <c r="E68" s="102"/>
      <c r="F68" s="103"/>
      <c r="G68" s="102"/>
      <c r="H68" s="102"/>
      <c r="I68" s="9">
        <v>3274.87</v>
      </c>
      <c r="J68" s="67">
        <v>0.02</v>
      </c>
    </row>
    <row r="69" spans="1:10" s="13" customFormat="1" ht="21.75" customHeight="1">
      <c r="A69" s="38" t="s">
        <v>99</v>
      </c>
      <c r="B69" s="86" t="s">
        <v>85</v>
      </c>
      <c r="C69" s="23"/>
      <c r="D69" s="101">
        <v>6869.4</v>
      </c>
      <c r="E69" s="102"/>
      <c r="F69" s="103"/>
      <c r="G69" s="102"/>
      <c r="H69" s="102"/>
      <c r="I69" s="9">
        <v>3274.87</v>
      </c>
      <c r="J69" s="67">
        <v>0</v>
      </c>
    </row>
    <row r="70" spans="1:10" s="13" customFormat="1" ht="25.5">
      <c r="A70" s="38" t="s">
        <v>69</v>
      </c>
      <c r="B70" s="17" t="s">
        <v>13</v>
      </c>
      <c r="C70" s="23"/>
      <c r="D70" s="101">
        <v>2607.54</v>
      </c>
      <c r="E70" s="102"/>
      <c r="F70" s="103"/>
      <c r="G70" s="102"/>
      <c r="H70" s="102"/>
      <c r="I70" s="9">
        <v>3274.87</v>
      </c>
      <c r="J70" s="67">
        <v>0.06</v>
      </c>
    </row>
    <row r="71" spans="1:10" s="13" customFormat="1" ht="15">
      <c r="A71" s="18" t="s">
        <v>44</v>
      </c>
      <c r="B71" s="17"/>
      <c r="C71" s="23"/>
      <c r="D71" s="92">
        <f>D72</f>
        <v>932.26</v>
      </c>
      <c r="E71" s="92" t="e">
        <f>E72+#REF!+#REF!</f>
        <v>#REF!</v>
      </c>
      <c r="F71" s="92" t="e">
        <f>F72+#REF!+#REF!</f>
        <v>#REF!</v>
      </c>
      <c r="G71" s="92">
        <f>D71/I71</f>
        <v>0.28</v>
      </c>
      <c r="H71" s="92">
        <f>G71/12</f>
        <v>0.02</v>
      </c>
      <c r="I71" s="9">
        <v>3274.87</v>
      </c>
      <c r="J71" s="67">
        <v>0.13</v>
      </c>
    </row>
    <row r="72" spans="1:10" s="13" customFormat="1" ht="15">
      <c r="A72" s="22" t="s">
        <v>40</v>
      </c>
      <c r="B72" s="17" t="s">
        <v>18</v>
      </c>
      <c r="C72" s="23"/>
      <c r="D72" s="101">
        <v>932.26</v>
      </c>
      <c r="E72" s="102"/>
      <c r="F72" s="103"/>
      <c r="G72" s="102"/>
      <c r="H72" s="102"/>
      <c r="I72" s="9">
        <v>3274.87</v>
      </c>
      <c r="J72" s="67">
        <v>0.02</v>
      </c>
    </row>
    <row r="73" spans="1:10" s="13" customFormat="1" ht="25.5" hidden="1">
      <c r="A73" s="22" t="s">
        <v>66</v>
      </c>
      <c r="B73" s="17" t="s">
        <v>13</v>
      </c>
      <c r="C73" s="23">
        <f>F73*12</f>
        <v>0</v>
      </c>
      <c r="D73" s="101">
        <f>G73*I73</f>
        <v>0</v>
      </c>
      <c r="E73" s="102">
        <f>H73*12</f>
        <v>0</v>
      </c>
      <c r="F73" s="103"/>
      <c r="G73" s="102">
        <f>H73*12</f>
        <v>0</v>
      </c>
      <c r="H73" s="102"/>
      <c r="I73" s="9">
        <v>3274.87</v>
      </c>
      <c r="J73" s="67">
        <v>0.29</v>
      </c>
    </row>
    <row r="74" spans="1:10" s="9" customFormat="1" ht="15">
      <c r="A74" s="18" t="s">
        <v>54</v>
      </c>
      <c r="B74" s="19"/>
      <c r="C74" s="14"/>
      <c r="D74" s="92">
        <f>D75</f>
        <v>1036.02</v>
      </c>
      <c r="E74" s="92" t="e">
        <f>#REF!+E75</f>
        <v>#REF!</v>
      </c>
      <c r="F74" s="92" t="e">
        <f>#REF!+F75</f>
        <v>#REF!</v>
      </c>
      <c r="G74" s="92">
        <f>D74/I74</f>
        <v>0.32</v>
      </c>
      <c r="H74" s="92">
        <f>G74/12</f>
        <v>0.03</v>
      </c>
      <c r="I74" s="9">
        <v>3274.87</v>
      </c>
      <c r="J74" s="67">
        <v>0.1</v>
      </c>
    </row>
    <row r="75" spans="1:10" s="13" customFormat="1" ht="15">
      <c r="A75" s="22" t="s">
        <v>84</v>
      </c>
      <c r="B75" s="17" t="s">
        <v>60</v>
      </c>
      <c r="C75" s="23"/>
      <c r="D75" s="101">
        <v>1036.02</v>
      </c>
      <c r="E75" s="102"/>
      <c r="F75" s="103"/>
      <c r="G75" s="102"/>
      <c r="H75" s="102"/>
      <c r="I75" s="9">
        <v>3274.87</v>
      </c>
      <c r="J75" s="67">
        <v>0.02</v>
      </c>
    </row>
    <row r="76" spans="1:10" s="13" customFormat="1" ht="15" hidden="1">
      <c r="A76" s="22" t="s">
        <v>67</v>
      </c>
      <c r="B76" s="17" t="s">
        <v>60</v>
      </c>
      <c r="C76" s="23"/>
      <c r="D76" s="101">
        <f>G76*I76</f>
        <v>0</v>
      </c>
      <c r="E76" s="102"/>
      <c r="F76" s="103"/>
      <c r="G76" s="102">
        <f>H76*12</f>
        <v>0</v>
      </c>
      <c r="H76" s="102">
        <v>0</v>
      </c>
      <c r="I76" s="9">
        <v>3274.87</v>
      </c>
      <c r="J76" s="67">
        <v>0</v>
      </c>
    </row>
    <row r="77" spans="1:10" s="13" customFormat="1" ht="25.5" customHeight="1" hidden="1">
      <c r="A77" s="22" t="s">
        <v>68</v>
      </c>
      <c r="B77" s="17" t="s">
        <v>18</v>
      </c>
      <c r="C77" s="23"/>
      <c r="D77" s="101">
        <f>G77*I77</f>
        <v>0</v>
      </c>
      <c r="E77" s="102"/>
      <c r="F77" s="103"/>
      <c r="G77" s="102">
        <f>H77*12</f>
        <v>0</v>
      </c>
      <c r="H77" s="102">
        <v>0</v>
      </c>
      <c r="I77" s="9">
        <v>3274.87</v>
      </c>
      <c r="J77" s="67">
        <v>0</v>
      </c>
    </row>
    <row r="78" spans="1:10" s="76" customFormat="1" ht="18.75" hidden="1">
      <c r="A78" s="73" t="s">
        <v>96</v>
      </c>
      <c r="B78" s="74"/>
      <c r="C78" s="75"/>
      <c r="D78" s="99">
        <f>G78*I78</f>
        <v>39298.44</v>
      </c>
      <c r="E78" s="99"/>
      <c r="F78" s="100"/>
      <c r="G78" s="99">
        <v>12</v>
      </c>
      <c r="H78" s="99"/>
      <c r="I78" s="76">
        <v>3274.87</v>
      </c>
      <c r="J78" s="77"/>
    </row>
    <row r="79" spans="1:10" s="9" customFormat="1" ht="30.75" thickBot="1">
      <c r="A79" s="35" t="s">
        <v>94</v>
      </c>
      <c r="B79" s="19" t="s">
        <v>13</v>
      </c>
      <c r="C79" s="25">
        <f>F79*12</f>
        <v>0</v>
      </c>
      <c r="D79" s="99">
        <f>G79*I79</f>
        <v>20042.2</v>
      </c>
      <c r="E79" s="99">
        <f>H79*12</f>
        <v>6.12</v>
      </c>
      <c r="F79" s="100"/>
      <c r="G79" s="99">
        <f>H79*12</f>
        <v>6.12</v>
      </c>
      <c r="H79" s="99">
        <v>0.51</v>
      </c>
      <c r="I79" s="9">
        <v>3274.87</v>
      </c>
      <c r="J79" s="67">
        <v>0.3</v>
      </c>
    </row>
    <row r="80" spans="1:10" s="9" customFormat="1" ht="19.5" hidden="1" thickBot="1">
      <c r="A80" s="34" t="s">
        <v>30</v>
      </c>
      <c r="B80" s="19"/>
      <c r="C80" s="21">
        <f>F80*12</f>
        <v>0</v>
      </c>
      <c r="D80" s="98"/>
      <c r="E80" s="98"/>
      <c r="F80" s="98"/>
      <c r="G80" s="98"/>
      <c r="H80" s="98"/>
      <c r="I80" s="9">
        <v>3274.87</v>
      </c>
      <c r="J80" s="67"/>
    </row>
    <row r="81" spans="1:10" s="9" customFormat="1" ht="15.75" hidden="1" thickBot="1">
      <c r="A81" s="41" t="s">
        <v>73</v>
      </c>
      <c r="B81" s="42"/>
      <c r="C81" s="43"/>
      <c r="D81" s="105"/>
      <c r="E81" s="105"/>
      <c r="F81" s="105"/>
      <c r="G81" s="105"/>
      <c r="H81" s="105"/>
      <c r="I81" s="9">
        <v>3274.87</v>
      </c>
      <c r="J81" s="67"/>
    </row>
    <row r="82" spans="1:10" s="9" customFormat="1" ht="15.75" hidden="1" thickBot="1">
      <c r="A82" s="41" t="s">
        <v>83</v>
      </c>
      <c r="B82" s="42"/>
      <c r="C82" s="43"/>
      <c r="D82" s="105"/>
      <c r="E82" s="105"/>
      <c r="F82" s="105"/>
      <c r="G82" s="105"/>
      <c r="H82" s="105"/>
      <c r="I82" s="9">
        <v>3274.87</v>
      </c>
      <c r="J82" s="67"/>
    </row>
    <row r="83" spans="1:10" s="9" customFormat="1" ht="15.75" hidden="1" thickBot="1">
      <c r="A83" s="41" t="s">
        <v>74</v>
      </c>
      <c r="B83" s="42"/>
      <c r="C83" s="43"/>
      <c r="D83" s="105"/>
      <c r="E83" s="105"/>
      <c r="F83" s="105"/>
      <c r="G83" s="105"/>
      <c r="H83" s="105"/>
      <c r="I83" s="9">
        <v>3274.87</v>
      </c>
      <c r="J83" s="67"/>
    </row>
    <row r="84" spans="1:10" s="9" customFormat="1" ht="15.75" hidden="1" thickBot="1">
      <c r="A84" s="53" t="s">
        <v>75</v>
      </c>
      <c r="B84" s="54"/>
      <c r="C84" s="55"/>
      <c r="D84" s="106"/>
      <c r="E84" s="106"/>
      <c r="F84" s="106"/>
      <c r="G84" s="106"/>
      <c r="H84" s="106"/>
      <c r="I84" s="9">
        <v>3274.87</v>
      </c>
      <c r="J84" s="67"/>
    </row>
    <row r="85" spans="1:10" s="9" customFormat="1" ht="20.25" thickBot="1">
      <c r="A85" s="60" t="s">
        <v>104</v>
      </c>
      <c r="B85" s="78" t="s">
        <v>12</v>
      </c>
      <c r="C85" s="61" t="s">
        <v>29</v>
      </c>
      <c r="D85" s="62">
        <v>55410.8</v>
      </c>
      <c r="E85" s="61" t="s">
        <v>29</v>
      </c>
      <c r="F85" s="63"/>
      <c r="G85" s="61">
        <v>16.92</v>
      </c>
      <c r="H85" s="63">
        <v>1.41</v>
      </c>
      <c r="J85" s="67"/>
    </row>
    <row r="86" spans="1:10" s="59" customFormat="1" ht="20.25" thickBot="1">
      <c r="A86" s="108" t="s">
        <v>31</v>
      </c>
      <c r="B86" s="109"/>
      <c r="C86" s="110" t="e">
        <f>F86*12</f>
        <v>#REF!</v>
      </c>
      <c r="D86" s="111">
        <f>D79+D74+D71+D65+D62+D51+D38+D37+D36+D35+D34+D31+D30+D29+D28+D27+D18+D13+D85</f>
        <v>506180.39</v>
      </c>
      <c r="E86" s="111" t="e">
        <f>E79+E74+E71+E65+E62+E51+E38+E37+E36+E35+E34+E31+E30+E29+E28+E27+E18+E13+E85</f>
        <v>#REF!</v>
      </c>
      <c r="F86" s="111" t="e">
        <f>F79+F74+F71+F65+F62+F51+F38+F37+F36+F35+F34+F31+F30+F29+F28+F27+F18+F13+F85</f>
        <v>#REF!</v>
      </c>
      <c r="G86" s="111">
        <f>G79+G74+G71+G65+G62+G51+G38+G37+G36+G35+G34+G31+G30+G29+G28+G27+G18+G13+G85</f>
        <v>154.58</v>
      </c>
      <c r="H86" s="111">
        <f>H79+H74+H71+H65+H62+H51+H38+H37+H36+H35+H34+H31+H30+H29+H28+H27+H18+H13+H85</f>
        <v>12.88</v>
      </c>
      <c r="J86" s="69"/>
    </row>
    <row r="87" spans="1:10" s="59" customFormat="1" ht="19.5">
      <c r="A87" s="79"/>
      <c r="B87" s="80"/>
      <c r="C87" s="81"/>
      <c r="D87" s="107"/>
      <c r="E87" s="107"/>
      <c r="F87" s="107"/>
      <c r="G87" s="107"/>
      <c r="H87" s="107"/>
      <c r="J87" s="69"/>
    </row>
    <row r="88" spans="1:10" s="59" customFormat="1" ht="19.5">
      <c r="A88" s="79"/>
      <c r="B88" s="80"/>
      <c r="C88" s="81"/>
      <c r="D88" s="107"/>
      <c r="E88" s="107"/>
      <c r="F88" s="107"/>
      <c r="G88" s="107"/>
      <c r="H88" s="107"/>
      <c r="J88" s="69"/>
    </row>
    <row r="89" spans="1:10" s="59" customFormat="1" ht="19.5">
      <c r="A89" s="79"/>
      <c r="B89" s="80"/>
      <c r="C89" s="81"/>
      <c r="D89" s="107"/>
      <c r="E89" s="107"/>
      <c r="F89" s="107"/>
      <c r="G89" s="107"/>
      <c r="H89" s="107"/>
      <c r="J89" s="69"/>
    </row>
    <row r="90" spans="1:10" s="59" customFormat="1" ht="20.25" thickBot="1">
      <c r="A90" s="79"/>
      <c r="B90" s="80"/>
      <c r="C90" s="81"/>
      <c r="D90" s="82"/>
      <c r="E90" s="82"/>
      <c r="F90" s="82"/>
      <c r="G90" s="82"/>
      <c r="H90" s="82"/>
      <c r="J90" s="69"/>
    </row>
    <row r="91" spans="1:10" s="59" customFormat="1" ht="20.25" thickBot="1">
      <c r="A91" s="56" t="s">
        <v>95</v>
      </c>
      <c r="B91" s="57"/>
      <c r="C91" s="58"/>
      <c r="D91" s="87">
        <f>D86</f>
        <v>506180.39</v>
      </c>
      <c r="E91" s="87" t="e">
        <f>E86</f>
        <v>#REF!</v>
      </c>
      <c r="F91" s="87" t="e">
        <f>F86</f>
        <v>#REF!</v>
      </c>
      <c r="G91" s="87">
        <f>G86</f>
        <v>154.58</v>
      </c>
      <c r="H91" s="87">
        <f>H86</f>
        <v>12.88</v>
      </c>
      <c r="J91" s="69"/>
    </row>
    <row r="92" spans="1:10" s="59" customFormat="1" ht="19.5">
      <c r="A92" s="79"/>
      <c r="B92" s="80"/>
      <c r="C92" s="81"/>
      <c r="D92" s="82"/>
      <c r="E92" s="82"/>
      <c r="F92" s="82"/>
      <c r="G92" s="82"/>
      <c r="H92" s="82"/>
      <c r="J92" s="69"/>
    </row>
    <row r="93" spans="1:10" s="59" customFormat="1" ht="19.5">
      <c r="A93" s="79"/>
      <c r="B93" s="80"/>
      <c r="C93" s="81"/>
      <c r="D93" s="82"/>
      <c r="E93" s="82"/>
      <c r="F93" s="82"/>
      <c r="G93" s="82"/>
      <c r="H93" s="82"/>
      <c r="J93" s="69"/>
    </row>
    <row r="94" spans="1:10" s="27" customFormat="1" ht="14.25">
      <c r="A94" s="124" t="s">
        <v>97</v>
      </c>
      <c r="B94" s="124"/>
      <c r="C94" s="124"/>
      <c r="D94" s="124"/>
      <c r="E94" s="124"/>
      <c r="F94" s="124"/>
      <c r="J94" s="70"/>
    </row>
    <row r="95" spans="1:10" s="64" customFormat="1" ht="19.5">
      <c r="A95" s="83"/>
      <c r="B95" s="84"/>
      <c r="C95" s="30"/>
      <c r="D95" s="30"/>
      <c r="E95" s="30"/>
      <c r="F95" s="85"/>
      <c r="G95" s="30"/>
      <c r="H95" s="85"/>
      <c r="J95" s="71"/>
    </row>
    <row r="96" spans="1:10" s="64" customFormat="1" ht="19.5">
      <c r="A96" s="83"/>
      <c r="B96" s="84"/>
      <c r="C96" s="30"/>
      <c r="D96" s="30"/>
      <c r="E96" s="30"/>
      <c r="F96" s="85"/>
      <c r="G96" s="30"/>
      <c r="H96" s="85"/>
      <c r="J96" s="71"/>
    </row>
    <row r="97" spans="1:10" s="59" customFormat="1" ht="19.5">
      <c r="A97" s="79"/>
      <c r="B97" s="80"/>
      <c r="C97" s="81"/>
      <c r="D97" s="82"/>
      <c r="E97" s="82"/>
      <c r="F97" s="82"/>
      <c r="G97" s="82"/>
      <c r="H97" s="82"/>
      <c r="J97" s="69"/>
    </row>
    <row r="98" spans="1:10" s="26" customFormat="1" ht="19.5">
      <c r="A98" s="29"/>
      <c r="B98" s="30"/>
      <c r="C98" s="31"/>
      <c r="D98" s="31"/>
      <c r="E98" s="31"/>
      <c r="F98" s="32"/>
      <c r="G98" s="31"/>
      <c r="H98" s="32"/>
      <c r="J98" s="72"/>
    </row>
    <row r="99" spans="1:10" s="27" customFormat="1" ht="14.25">
      <c r="A99" s="124"/>
      <c r="B99" s="124"/>
      <c r="C99" s="124"/>
      <c r="D99" s="124"/>
      <c r="E99" s="124"/>
      <c r="F99" s="124"/>
      <c r="J99" s="70"/>
    </row>
    <row r="100" spans="6:10" s="27" customFormat="1" ht="12.75">
      <c r="F100" s="28"/>
      <c r="H100" s="28"/>
      <c r="J100" s="70"/>
    </row>
    <row r="101" spans="6:10" s="27" customFormat="1" ht="12.75">
      <c r="F101" s="28"/>
      <c r="H101" s="28"/>
      <c r="J101" s="70"/>
    </row>
    <row r="102" spans="6:10" s="27" customFormat="1" ht="12.75">
      <c r="F102" s="28"/>
      <c r="H102" s="28"/>
      <c r="J102" s="70"/>
    </row>
    <row r="103" spans="6:10" s="27" customFormat="1" ht="12.75">
      <c r="F103" s="28"/>
      <c r="H103" s="28"/>
      <c r="J103" s="70"/>
    </row>
    <row r="104" spans="6:10" s="27" customFormat="1" ht="12.75">
      <c r="F104" s="28"/>
      <c r="H104" s="28"/>
      <c r="J104" s="70"/>
    </row>
    <row r="105" spans="6:10" s="27" customFormat="1" ht="12.75">
      <c r="F105" s="28"/>
      <c r="H105" s="28"/>
      <c r="J105" s="70"/>
    </row>
    <row r="106" spans="6:10" s="27" customFormat="1" ht="12.75">
      <c r="F106" s="28"/>
      <c r="H106" s="28"/>
      <c r="J106" s="70"/>
    </row>
    <row r="107" spans="6:10" s="27" customFormat="1" ht="12.75">
      <c r="F107" s="28"/>
      <c r="H107" s="28"/>
      <c r="J107" s="70"/>
    </row>
    <row r="108" spans="6:10" s="27" customFormat="1" ht="12.75">
      <c r="F108" s="28"/>
      <c r="H108" s="28"/>
      <c r="J108" s="70"/>
    </row>
    <row r="109" spans="6:10" s="27" customFormat="1" ht="12.75">
      <c r="F109" s="28"/>
      <c r="H109" s="28"/>
      <c r="J109" s="70"/>
    </row>
    <row r="110" spans="6:10" s="27" customFormat="1" ht="12.75">
      <c r="F110" s="28"/>
      <c r="H110" s="28"/>
      <c r="J110" s="70"/>
    </row>
    <row r="111" spans="6:10" s="27" customFormat="1" ht="12.75">
      <c r="F111" s="28"/>
      <c r="H111" s="28"/>
      <c r="J111" s="70"/>
    </row>
    <row r="112" spans="6:10" s="27" customFormat="1" ht="12.75">
      <c r="F112" s="28"/>
      <c r="H112" s="28"/>
      <c r="J112" s="70"/>
    </row>
    <row r="113" spans="6:10" s="27" customFormat="1" ht="12.75">
      <c r="F113" s="28"/>
      <c r="H113" s="28"/>
      <c r="J113" s="70"/>
    </row>
    <row r="114" spans="6:10" s="27" customFormat="1" ht="12.75">
      <c r="F114" s="28"/>
      <c r="H114" s="28"/>
      <c r="J114" s="70"/>
    </row>
    <row r="115" spans="6:10" s="27" customFormat="1" ht="12.75">
      <c r="F115" s="28"/>
      <c r="H115" s="28"/>
      <c r="J115" s="70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94:F94"/>
    <mergeCell ref="A99:F99"/>
  </mergeCells>
  <printOptions horizontalCentered="1"/>
  <pageMargins left="0.2" right="0.2" top="0.1968503937007874" bottom="0.2" header="0.2" footer="0.2"/>
  <pageSetup horizontalDpi="600" verticalDpi="600" orientation="portrait" paperSize="9" scale="69" r:id="rId1"/>
  <rowBreaks count="1" manualBreakCount="1">
    <brk id="9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2013-05-30T10:07:14Z</cp:lastPrinted>
  <dcterms:created xsi:type="dcterms:W3CDTF">2010-04-02T14:46:04Z</dcterms:created>
  <dcterms:modified xsi:type="dcterms:W3CDTF">2014-08-13T05:16:34Z</dcterms:modified>
  <cp:category/>
  <cp:version/>
  <cp:contentType/>
  <cp:contentStatus/>
</cp:coreProperties>
</file>