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комиссии" sheetId="1" r:id="rId1"/>
  </sheets>
  <definedNames>
    <definedName name="_xlnm.Print_Area" localSheetId="0">'по комиссии'!$A$1:$H$127</definedName>
  </definedNames>
  <calcPr fullCalcOnLoad="1"/>
</workbook>
</file>

<file path=xl/sharedStrings.xml><?xml version="1.0" encoding="utf-8"?>
<sst xmlns="http://schemas.openxmlformats.org/spreadsheetml/2006/main" count="200" uniqueCount="126">
  <si>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</si>
  <si>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</si>
  <si>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</si>
  <si>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</si>
  <si>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</si>
  <si>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</si>
  <si>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</si>
  <si>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</si>
  <si>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</si>
  <si>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</si>
  <si>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</si>
  <si>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</si>
  <si>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</si>
  <si>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</si>
  <si>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</si>
  <si>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</si>
  <si>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</si>
  <si>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</si>
  <si>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</si>
  <si>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</si>
  <si>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</si>
  <si>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</si>
  <si>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</si>
  <si>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</si>
  <si>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</si>
  <si>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</si>
  <si>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</si>
  <si>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</si>
  <si>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</si>
  <si>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</si>
  <si>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</si>
  <si>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</si>
  <si>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</si>
  <si>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</si>
  <si>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ИТОГО: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</si>
  <si>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</si>
  <si>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</si>
  <si>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</si>
  <si>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</si>
  <si>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</si>
  <si>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</si>
  <si>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перевод реле времени</t>
  </si>
  <si>
    <t>ревизия ВРУ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</si>
  <si>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</si>
  <si>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</si>
  <si>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</si>
  <si>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</si>
  <si>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</si>
  <si>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</si>
  <si>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</si>
  <si>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</si>
  <si>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</si>
  <si>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</si>
  <si>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</si>
  <si>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</si>
  <si>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</si>
  <si>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</si>
  <si>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</si>
  <si>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</si>
  <si>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</si>
  <si>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</si>
  <si>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</si>
  <si>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</si>
  <si>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</si>
  <si>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</si>
  <si>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</si>
  <si>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</si>
  <si>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</si>
  <si>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</si>
  <si>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</si>
  <si>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</si>
  <si>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прочистка вентиляционных каналов и канализационных вытяжек</t>
  </si>
  <si>
    <t>проверка вентиляционных каналов и канализационных вытяжек</t>
  </si>
  <si>
    <t>очистка от снега и льда водостоков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</si>
  <si>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</si>
  <si>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</si>
  <si>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</si>
  <si>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</si>
  <si>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</si>
  <si>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</si>
  <si>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</si>
  <si>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очистка кровли от снега и наледи (в районе водоприемных воронок)</t>
  </si>
  <si>
    <t>очистка от снега и наледи подъездных козырьков</t>
  </si>
  <si>
    <t>Расчет размера платы за содержание и ремонт общего имущества в многоквартирном доме</t>
  </si>
  <si>
    <t>Дополнительные работы (текущий ремонт), в т.ч.:</t>
  </si>
  <si>
    <t>ВСЕГО: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</si>
  <si>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</si>
  <si>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</si>
  <si>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</si>
  <si>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</si>
  <si>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</si>
  <si>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</si>
  <si>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</si>
  <si>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</si>
  <si>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</si>
  <si>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</si>
  <si>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</si>
  <si>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</si>
  <si>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</si>
  <si>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</si>
  <si>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1 раз в 4 месяца</t>
  </si>
  <si>
    <t>ревизия задвижек  ХВС (Д.100 мм-1шт.)</t>
  </si>
  <si>
    <t>замена насоса гвс / резерв /</t>
  </si>
  <si>
    <t>на 2013-2014 гг.</t>
  </si>
  <si>
    <t>(стоимость услуг увеличена на 7% в соответствии с уровнем инфляции 2012г.)</t>
  </si>
  <si>
    <t>по адресу: ул.Парковая, д.23 (Sобщ.=9499,3 м2, Sзем.уч.= 5490,0 м2)</t>
  </si>
  <si>
    <t>окос травы</t>
  </si>
  <si>
    <t>2-3 раза</t>
  </si>
  <si>
    <t>Поверка общедомовых приборов учета горячего  водоснабжения</t>
  </si>
  <si>
    <t>ревизия задвижек отопления (д.50мм-12 шт.,д.80мм-13 шт.,д.100мм-4шт.)</t>
  </si>
  <si>
    <t>подключение системы отопления с регулировкой</t>
  </si>
  <si>
    <t>замена  КИП манометр 28 шт., термометр 28 шт.</t>
  </si>
  <si>
    <t>замена  КИП на ВВП манометр 3 шт., термометр 3 шт.</t>
  </si>
  <si>
    <t>замена  КИП манометр 1 шт.</t>
  </si>
  <si>
    <t>электроизмерения (замеры сопротивления изоляции)</t>
  </si>
  <si>
    <t>1 раз в 3 года</t>
  </si>
  <si>
    <t>Сбор, вывоз и утилизация ТБО, руб/м2</t>
  </si>
  <si>
    <t>Изготовление и установка двери выхода на кровлю (1 шт.)</t>
  </si>
  <si>
    <t>Ремонт мягкой кровли 1433 м2 (1-8 под)</t>
  </si>
  <si>
    <t>Ремонт мягкой кровли над 9 под. (315 м2)</t>
  </si>
  <si>
    <t>Обслуживание общедомовых приборов учета теплоэнергии</t>
  </si>
  <si>
    <t xml:space="preserve">Работы заявочного характера, в.т.ч: </t>
  </si>
  <si>
    <t>замена насоса ГВС</t>
  </si>
  <si>
    <t>работы по заявкам</t>
  </si>
  <si>
    <t>по сроку поверки</t>
  </si>
  <si>
    <t>прочие работы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</si>
</sst>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1"/>
      <name val="Arial Narrow"/>
      <family val="2"/>
    </font>
    <font>
      <sz val="10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18" fillId="0" borderId="16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18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2" fontId="0" fillId="24" borderId="18" xfId="0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2" fontId="18" fillId="0" borderId="20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left" vertical="center" wrapText="1"/>
    </xf>
    <xf numFmtId="2" fontId="0" fillId="24" borderId="16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2" fontId="0" fillId="24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 wrapText="1"/>
    </xf>
    <xf numFmtId="2" fontId="0" fillId="24" borderId="25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/>
    </xf>
    <xf numFmtId="4" fontId="24" fillId="24" borderId="17" xfId="0" applyNumberFormat="1" applyFont="1" applyFill="1" applyBorder="1" applyAlignment="1">
      <alignment horizontal="left" vertical="center" wrapText="1"/>
    </xf>
    <xf numFmtId="4" fontId="24" fillId="24" borderId="16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2" fontId="20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8" fillId="0" borderId="0" xfId="0" applyNumberFormat="1" applyFont="1" applyFill="1" applyAlignment="1">
      <alignment horizontal="center" vertical="center"/>
    </xf>
    <xf numFmtId="0" fontId="18" fillId="25" borderId="19" xfId="0" applyFont="1" applyFill="1" applyBorder="1" applyAlignment="1">
      <alignment horizontal="left" vertical="center" wrapText="1"/>
    </xf>
    <xf numFmtId="0" fontId="18" fillId="25" borderId="18" xfId="0" applyFont="1" applyFill="1" applyBorder="1" applyAlignment="1">
      <alignment horizontal="center" vertical="center" wrapText="1"/>
    </xf>
    <xf numFmtId="2" fontId="18" fillId="25" borderId="18" xfId="0" applyNumberFormat="1" applyFont="1" applyFill="1" applyBorder="1" applyAlignment="1">
      <alignment horizontal="center" vertical="center" wrapText="1"/>
    </xf>
    <xf numFmtId="2" fontId="18" fillId="25" borderId="26" xfId="0" applyNumberFormat="1" applyFont="1" applyFill="1" applyBorder="1" applyAlignment="1">
      <alignment horizontal="center" vertical="center" wrapText="1"/>
    </xf>
    <xf numFmtId="2" fontId="18" fillId="25" borderId="27" xfId="0" applyNumberFormat="1" applyFont="1" applyFill="1" applyBorder="1" applyAlignment="1">
      <alignment horizontal="center" vertical="center" wrapText="1"/>
    </xf>
    <xf numFmtId="2" fontId="18" fillId="25" borderId="16" xfId="0" applyNumberFormat="1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5" fillId="26" borderId="0" xfId="0" applyFont="1" applyFill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2" fontId="18" fillId="25" borderId="28" xfId="0" applyNumberFormat="1" applyFont="1" applyFill="1" applyBorder="1" applyAlignment="1">
      <alignment horizontal="center" vertical="center" wrapText="1"/>
    </xf>
    <xf numFmtId="2" fontId="18" fillId="25" borderId="20" xfId="0" applyNumberFormat="1" applyFont="1" applyFill="1" applyBorder="1" applyAlignment="1">
      <alignment horizontal="center" vertical="center" wrapText="1"/>
    </xf>
    <xf numFmtId="2" fontId="18" fillId="25" borderId="29" xfId="0" applyNumberFormat="1" applyFont="1" applyFill="1" applyBorder="1" applyAlignment="1">
      <alignment horizontal="center" vertical="center" wrapText="1"/>
    </xf>
    <xf numFmtId="2" fontId="0" fillId="25" borderId="30" xfId="0" applyNumberFormat="1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0" fillId="25" borderId="27" xfId="0" applyNumberFormat="1" applyFont="1" applyFill="1" applyBorder="1" applyAlignment="1">
      <alignment horizontal="center" vertical="center" wrapText="1"/>
    </xf>
    <xf numFmtId="2" fontId="0" fillId="25" borderId="16" xfId="0" applyNumberFormat="1" applyFont="1" applyFill="1" applyBorder="1" applyAlignment="1">
      <alignment horizontal="center" vertical="center" wrapText="1"/>
    </xf>
    <xf numFmtId="2" fontId="0" fillId="25" borderId="30" xfId="0" applyNumberFormat="1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0" fillId="25" borderId="27" xfId="0" applyNumberFormat="1" applyFont="1" applyFill="1" applyBorder="1" applyAlignment="1">
      <alignment horizontal="center" vertical="center" wrapText="1"/>
    </xf>
    <xf numFmtId="2" fontId="0" fillId="25" borderId="31" xfId="0" applyNumberFormat="1" applyFont="1" applyFill="1" applyBorder="1" applyAlignment="1">
      <alignment horizontal="center" vertical="center" wrapText="1"/>
    </xf>
    <xf numFmtId="2" fontId="0" fillId="25" borderId="20" xfId="0" applyNumberFormat="1" applyFont="1" applyFill="1" applyBorder="1" applyAlignment="1">
      <alignment horizontal="center" vertical="center" wrapText="1"/>
    </xf>
    <xf numFmtId="2" fontId="0" fillId="25" borderId="29" xfId="0" applyNumberFormat="1" applyFont="1" applyFill="1" applyBorder="1" applyAlignment="1">
      <alignment horizontal="center" vertical="center" wrapText="1"/>
    </xf>
    <xf numFmtId="2" fontId="0" fillId="25" borderId="25" xfId="0" applyNumberFormat="1" applyFont="1" applyFill="1" applyBorder="1" applyAlignment="1">
      <alignment horizontal="center" vertical="center" wrapText="1"/>
    </xf>
    <xf numFmtId="2" fontId="0" fillId="25" borderId="32" xfId="0" applyNumberFormat="1" applyFont="1" applyFill="1" applyBorder="1" applyAlignment="1">
      <alignment horizontal="center" vertical="center" wrapText="1"/>
    </xf>
    <xf numFmtId="2" fontId="19" fillId="25" borderId="12" xfId="0" applyNumberFormat="1" applyFont="1" applyFill="1" applyBorder="1" applyAlignment="1">
      <alignment horizontal="center"/>
    </xf>
    <xf numFmtId="0" fontId="18" fillId="25" borderId="33" xfId="0" applyFont="1" applyFill="1" applyBorder="1" applyAlignment="1">
      <alignment horizontal="center" vertical="center"/>
    </xf>
    <xf numFmtId="0" fontId="18" fillId="25" borderId="11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2" fontId="18" fillId="25" borderId="11" xfId="0" applyNumberFormat="1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center" vertical="center" wrapText="1"/>
    </xf>
    <xf numFmtId="2" fontId="28" fillId="25" borderId="20" xfId="0" applyNumberFormat="1" applyFont="1" applyFill="1" applyBorder="1" applyAlignment="1">
      <alignment horizontal="center" vertical="center" wrapText="1"/>
    </xf>
    <xf numFmtId="2" fontId="28" fillId="0" borderId="20" xfId="0" applyNumberFormat="1" applyFont="1" applyFill="1" applyBorder="1" applyAlignment="1">
      <alignment horizontal="center" vertical="center" wrapText="1"/>
    </xf>
    <xf numFmtId="2" fontId="28" fillId="25" borderId="29" xfId="0" applyNumberFormat="1" applyFont="1" applyFill="1" applyBorder="1" applyAlignment="1">
      <alignment horizontal="center" vertical="center" wrapText="1"/>
    </xf>
    <xf numFmtId="2" fontId="0" fillId="24" borderId="11" xfId="0" applyNumberFormat="1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0" fillId="25" borderId="34" xfId="0" applyNumberFormat="1" applyFont="1" applyFill="1" applyBorder="1" applyAlignment="1">
      <alignment horizontal="center" vertical="center" wrapText="1"/>
    </xf>
    <xf numFmtId="2" fontId="0" fillId="25" borderId="35" xfId="0" applyNumberFormat="1" applyFont="1" applyFill="1" applyBorder="1" applyAlignment="1">
      <alignment horizontal="center" vertical="center" wrapText="1"/>
    </xf>
    <xf numFmtId="2" fontId="0" fillId="25" borderId="36" xfId="0" applyNumberFormat="1" applyFont="1" applyFill="1" applyBorder="1" applyAlignment="1">
      <alignment horizontal="center" vertical="center" wrapText="1"/>
    </xf>
    <xf numFmtId="2" fontId="18" fillId="25" borderId="35" xfId="0" applyNumberFormat="1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center" vertical="center" wrapText="1"/>
    </xf>
    <xf numFmtId="2" fontId="0" fillId="24" borderId="38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2" fontId="18" fillId="25" borderId="0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24" fillId="25" borderId="18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9" fillId="0" borderId="39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tabSelected="1" view="pageBreakPreview" zoomScale="60" zoomScaleNormal="80" zoomScalePageLayoutView="0" workbookViewId="0" topLeftCell="A1">
      <selection activeCell="I11" sqref="I11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5.375" style="1" bestFit="1" customWidth="1"/>
    <col min="5" max="5" width="13.875" style="1" hidden="1" customWidth="1"/>
    <col min="6" max="6" width="20.75390625" style="35" hidden="1" customWidth="1"/>
    <col min="7" max="7" width="13.875" style="1" customWidth="1"/>
    <col min="8" max="8" width="20.875" style="35" customWidth="1"/>
    <col min="9" max="9" width="15.375" style="1" customWidth="1"/>
    <col min="10" max="10" width="15.375" style="1" hidden="1" customWidth="1"/>
    <col min="11" max="11" width="15.375" style="57" hidden="1" customWidth="1"/>
    <col min="12" max="14" width="15.375" style="1" customWidth="1"/>
    <col min="15" max="16384" width="9.125" style="1" customWidth="1"/>
  </cols>
  <sheetData>
    <row r="1" spans="1:8" ht="16.5" customHeight="1">
      <c r="A1" s="132" t="s">
        <v>0</v>
      </c>
      <c r="B1" s="133"/>
      <c r="C1" s="133"/>
      <c r="D1" s="133"/>
      <c r="E1" s="133"/>
      <c r="F1" s="133"/>
      <c r="G1" s="133"/>
      <c r="H1" s="133"/>
    </row>
    <row r="2" spans="2:8" ht="12.75" customHeight="1">
      <c r="B2" s="134" t="s">
        <v>1</v>
      </c>
      <c r="C2" s="134"/>
      <c r="D2" s="134"/>
      <c r="E2" s="134"/>
      <c r="F2" s="134"/>
      <c r="G2" s="133"/>
      <c r="H2" s="133"/>
    </row>
    <row r="3" spans="1:8" ht="21" customHeight="1">
      <c r="A3" s="73" t="s">
        <v>103</v>
      </c>
      <c r="B3" s="134" t="s">
        <v>2</v>
      </c>
      <c r="C3" s="134"/>
      <c r="D3" s="134"/>
      <c r="E3" s="134"/>
      <c r="F3" s="134"/>
      <c r="G3" s="133"/>
      <c r="H3" s="133"/>
    </row>
    <row r="4" spans="2:8" ht="14.25" customHeight="1">
      <c r="B4" s="134" t="s">
        <v>35</v>
      </c>
      <c r="C4" s="134"/>
      <c r="D4" s="134"/>
      <c r="E4" s="134"/>
      <c r="F4" s="134"/>
      <c r="G4" s="133"/>
      <c r="H4" s="133"/>
    </row>
    <row r="5" spans="1:11" ht="32.25" customHeight="1">
      <c r="A5" s="119"/>
      <c r="B5" s="120"/>
      <c r="C5" s="120"/>
      <c r="D5" s="120"/>
      <c r="E5" s="120"/>
      <c r="F5" s="120"/>
      <c r="G5" s="120"/>
      <c r="H5" s="120"/>
      <c r="K5" s="1"/>
    </row>
    <row r="6" spans="1:11" ht="23.25" customHeight="1">
      <c r="A6" s="121" t="s">
        <v>104</v>
      </c>
      <c r="B6" s="122"/>
      <c r="C6" s="122"/>
      <c r="D6" s="122"/>
      <c r="E6" s="122"/>
      <c r="F6" s="122"/>
      <c r="G6" s="122"/>
      <c r="H6" s="122"/>
      <c r="K6" s="1"/>
    </row>
    <row r="7" spans="1:11" s="2" customFormat="1" ht="22.5" customHeight="1">
      <c r="A7" s="135" t="s">
        <v>3</v>
      </c>
      <c r="B7" s="135"/>
      <c r="C7" s="135"/>
      <c r="D7" s="135"/>
      <c r="E7" s="136"/>
      <c r="F7" s="136"/>
      <c r="G7" s="136"/>
      <c r="H7" s="136"/>
      <c r="K7" s="58"/>
    </row>
    <row r="8" spans="1:8" s="3" customFormat="1" ht="18.75" customHeight="1">
      <c r="A8" s="135" t="s">
        <v>105</v>
      </c>
      <c r="B8" s="135"/>
      <c r="C8" s="135"/>
      <c r="D8" s="135"/>
      <c r="E8" s="136"/>
      <c r="F8" s="136"/>
      <c r="G8" s="136"/>
      <c r="H8" s="136"/>
    </row>
    <row r="9" spans="1:8" s="4" customFormat="1" ht="17.25" customHeight="1">
      <c r="A9" s="123" t="s">
        <v>79</v>
      </c>
      <c r="B9" s="123"/>
      <c r="C9" s="123"/>
      <c r="D9" s="123"/>
      <c r="E9" s="124"/>
      <c r="F9" s="124"/>
      <c r="G9" s="124"/>
      <c r="H9" s="124"/>
    </row>
    <row r="10" spans="1:8" s="3" customFormat="1" ht="30" customHeight="1" thickBot="1">
      <c r="A10" s="125" t="s">
        <v>83</v>
      </c>
      <c r="B10" s="125"/>
      <c r="C10" s="125"/>
      <c r="D10" s="125"/>
      <c r="E10" s="126"/>
      <c r="F10" s="126"/>
      <c r="G10" s="126"/>
      <c r="H10" s="126"/>
    </row>
    <row r="11" spans="1:11" s="9" customFormat="1" ht="139.5" customHeight="1" thickBot="1">
      <c r="A11" s="5" t="s">
        <v>4</v>
      </c>
      <c r="B11" s="6" t="s">
        <v>5</v>
      </c>
      <c r="C11" s="7" t="s">
        <v>6</v>
      </c>
      <c r="D11" s="7" t="s">
        <v>36</v>
      </c>
      <c r="E11" s="7" t="s">
        <v>6</v>
      </c>
      <c r="F11" s="8" t="s">
        <v>7</v>
      </c>
      <c r="G11" s="7" t="s">
        <v>6</v>
      </c>
      <c r="H11" s="8" t="s">
        <v>7</v>
      </c>
      <c r="K11" s="59"/>
    </row>
    <row r="12" spans="1:11" s="13" customFormat="1" ht="12.75">
      <c r="A12" s="10">
        <v>1</v>
      </c>
      <c r="B12" s="11">
        <v>2</v>
      </c>
      <c r="C12" s="11">
        <v>3</v>
      </c>
      <c r="D12" s="40"/>
      <c r="E12" s="11">
        <v>3</v>
      </c>
      <c r="F12" s="12">
        <v>4</v>
      </c>
      <c r="G12" s="41">
        <v>3</v>
      </c>
      <c r="H12" s="44">
        <v>4</v>
      </c>
      <c r="K12" s="60"/>
    </row>
    <row r="13" spans="1:11" s="13" customFormat="1" ht="49.5" customHeight="1">
      <c r="A13" s="127" t="s">
        <v>8</v>
      </c>
      <c r="B13" s="128"/>
      <c r="C13" s="128"/>
      <c r="D13" s="128"/>
      <c r="E13" s="128"/>
      <c r="F13" s="128"/>
      <c r="G13" s="129"/>
      <c r="H13" s="130"/>
      <c r="K13" s="60"/>
    </row>
    <row r="14" spans="1:11" s="9" customFormat="1" ht="15">
      <c r="A14" s="15" t="s">
        <v>9</v>
      </c>
      <c r="B14" s="19"/>
      <c r="C14" s="14">
        <f>F14*12</f>
        <v>0</v>
      </c>
      <c r="D14" s="67">
        <f>G14*I14</f>
        <v>273579.83999999997</v>
      </c>
      <c r="E14" s="69">
        <f>H14*12</f>
        <v>28.799999999999997</v>
      </c>
      <c r="F14" s="75"/>
      <c r="G14" s="69">
        <f>H14*12</f>
        <v>28.799999999999997</v>
      </c>
      <c r="H14" s="75">
        <v>2.4</v>
      </c>
      <c r="I14" s="9">
        <v>9499.3</v>
      </c>
      <c r="J14" s="9">
        <v>1.07</v>
      </c>
      <c r="K14" s="59">
        <v>2.2363</v>
      </c>
    </row>
    <row r="15" spans="1:11" s="9" customFormat="1" ht="27.75" customHeight="1">
      <c r="A15" s="55" t="s">
        <v>86</v>
      </c>
      <c r="B15" s="56" t="s">
        <v>87</v>
      </c>
      <c r="C15" s="14"/>
      <c r="D15" s="67"/>
      <c r="E15" s="69"/>
      <c r="F15" s="75"/>
      <c r="G15" s="69"/>
      <c r="H15" s="75"/>
      <c r="K15" s="59"/>
    </row>
    <row r="16" spans="1:11" s="9" customFormat="1" ht="15">
      <c r="A16" s="55" t="s">
        <v>88</v>
      </c>
      <c r="B16" s="56" t="s">
        <v>87</v>
      </c>
      <c r="C16" s="14"/>
      <c r="D16" s="67"/>
      <c r="E16" s="69"/>
      <c r="F16" s="75"/>
      <c r="G16" s="69"/>
      <c r="H16" s="75"/>
      <c r="K16" s="59"/>
    </row>
    <row r="17" spans="1:11" s="9" customFormat="1" ht="15">
      <c r="A17" s="55" t="s">
        <v>89</v>
      </c>
      <c r="B17" s="56" t="s">
        <v>90</v>
      </c>
      <c r="C17" s="14"/>
      <c r="D17" s="67"/>
      <c r="E17" s="69"/>
      <c r="F17" s="75"/>
      <c r="G17" s="69"/>
      <c r="H17" s="75"/>
      <c r="K17" s="59"/>
    </row>
    <row r="18" spans="1:11" s="9" customFormat="1" ht="15">
      <c r="A18" s="55" t="s">
        <v>91</v>
      </c>
      <c r="B18" s="56" t="s">
        <v>87</v>
      </c>
      <c r="C18" s="14"/>
      <c r="D18" s="67"/>
      <c r="E18" s="69"/>
      <c r="F18" s="75"/>
      <c r="G18" s="69"/>
      <c r="H18" s="75"/>
      <c r="K18" s="59"/>
    </row>
    <row r="19" spans="1:11" s="9" customFormat="1" ht="30">
      <c r="A19" s="15" t="s">
        <v>11</v>
      </c>
      <c r="B19" s="16"/>
      <c r="C19" s="14">
        <f>F19*12</f>
        <v>0</v>
      </c>
      <c r="D19" s="67">
        <v>203733.9</v>
      </c>
      <c r="E19" s="69">
        <f>H19*12</f>
        <v>21.44725400819008</v>
      </c>
      <c r="F19" s="75"/>
      <c r="G19" s="69">
        <f>D19/I19</f>
        <v>21.44725400819008</v>
      </c>
      <c r="H19" s="75">
        <f>G19/12</f>
        <v>1.7872711673491732</v>
      </c>
      <c r="I19" s="9">
        <v>9499.3</v>
      </c>
      <c r="J19" s="9">
        <v>1.07</v>
      </c>
      <c r="K19" s="59">
        <v>2.4503000000000004</v>
      </c>
    </row>
    <row r="20" spans="1:11" s="9" customFormat="1" ht="15">
      <c r="A20" s="55" t="s">
        <v>92</v>
      </c>
      <c r="B20" s="56" t="s">
        <v>12</v>
      </c>
      <c r="C20" s="14"/>
      <c r="D20" s="67"/>
      <c r="E20" s="69"/>
      <c r="F20" s="75"/>
      <c r="G20" s="69"/>
      <c r="H20" s="75"/>
      <c r="K20" s="59"/>
    </row>
    <row r="21" spans="1:11" s="9" customFormat="1" ht="15">
      <c r="A21" s="55" t="s">
        <v>93</v>
      </c>
      <c r="B21" s="56" t="s">
        <v>12</v>
      </c>
      <c r="C21" s="14"/>
      <c r="D21" s="67"/>
      <c r="E21" s="69"/>
      <c r="F21" s="75"/>
      <c r="G21" s="69"/>
      <c r="H21" s="75"/>
      <c r="K21" s="59"/>
    </row>
    <row r="22" spans="1:11" s="9" customFormat="1" ht="15">
      <c r="A22" s="55" t="s">
        <v>106</v>
      </c>
      <c r="B22" s="56" t="s">
        <v>107</v>
      </c>
      <c r="C22" s="14"/>
      <c r="D22" s="67"/>
      <c r="E22" s="69"/>
      <c r="F22" s="75"/>
      <c r="G22" s="69"/>
      <c r="H22" s="75"/>
      <c r="K22" s="59"/>
    </row>
    <row r="23" spans="1:11" s="9" customFormat="1" ht="15">
      <c r="A23" s="55" t="s">
        <v>94</v>
      </c>
      <c r="B23" s="56" t="s">
        <v>12</v>
      </c>
      <c r="C23" s="14"/>
      <c r="D23" s="67"/>
      <c r="E23" s="69"/>
      <c r="F23" s="75"/>
      <c r="G23" s="69"/>
      <c r="H23" s="75"/>
      <c r="K23" s="59"/>
    </row>
    <row r="24" spans="1:11" s="9" customFormat="1" ht="25.5">
      <c r="A24" s="55" t="s">
        <v>95</v>
      </c>
      <c r="B24" s="56" t="s">
        <v>13</v>
      </c>
      <c r="C24" s="14"/>
      <c r="D24" s="67"/>
      <c r="E24" s="69"/>
      <c r="F24" s="75"/>
      <c r="G24" s="69"/>
      <c r="H24" s="75"/>
      <c r="K24" s="59"/>
    </row>
    <row r="25" spans="1:11" s="9" customFormat="1" ht="15">
      <c r="A25" s="55" t="s">
        <v>96</v>
      </c>
      <c r="B25" s="56" t="s">
        <v>12</v>
      </c>
      <c r="C25" s="14"/>
      <c r="D25" s="67"/>
      <c r="E25" s="69"/>
      <c r="F25" s="75"/>
      <c r="G25" s="69"/>
      <c r="H25" s="75"/>
      <c r="K25" s="59"/>
    </row>
    <row r="26" spans="1:11" s="9" customFormat="1" ht="15">
      <c r="A26" s="55" t="s">
        <v>97</v>
      </c>
      <c r="B26" s="56" t="s">
        <v>12</v>
      </c>
      <c r="C26" s="14"/>
      <c r="D26" s="67"/>
      <c r="E26" s="69"/>
      <c r="F26" s="75"/>
      <c r="G26" s="69"/>
      <c r="H26" s="75"/>
      <c r="K26" s="59"/>
    </row>
    <row r="27" spans="1:11" s="9" customFormat="1" ht="25.5">
      <c r="A27" s="55" t="s">
        <v>98</v>
      </c>
      <c r="B27" s="56" t="s">
        <v>99</v>
      </c>
      <c r="C27" s="14"/>
      <c r="D27" s="67"/>
      <c r="E27" s="69"/>
      <c r="F27" s="75"/>
      <c r="G27" s="69"/>
      <c r="H27" s="75"/>
      <c r="K27" s="59"/>
    </row>
    <row r="28" spans="1:11" s="20" customFormat="1" ht="18.75" customHeight="1">
      <c r="A28" s="18" t="s">
        <v>14</v>
      </c>
      <c r="B28" s="19" t="s">
        <v>15</v>
      </c>
      <c r="C28" s="14">
        <f>F28*12</f>
        <v>0</v>
      </c>
      <c r="D28" s="67">
        <f>G28*I28</f>
        <v>72954.624</v>
      </c>
      <c r="E28" s="69">
        <f>H28*12</f>
        <v>7.68</v>
      </c>
      <c r="F28" s="68"/>
      <c r="G28" s="69">
        <f>H28*12</f>
        <v>7.68</v>
      </c>
      <c r="H28" s="75">
        <v>0.64</v>
      </c>
      <c r="I28" s="9">
        <v>9499.3</v>
      </c>
      <c r="J28" s="9">
        <v>1.07</v>
      </c>
      <c r="K28" s="59">
        <v>0.5992000000000001</v>
      </c>
    </row>
    <row r="29" spans="1:11" s="9" customFormat="1" ht="19.5" customHeight="1">
      <c r="A29" s="18" t="s">
        <v>16</v>
      </c>
      <c r="B29" s="19" t="s">
        <v>17</v>
      </c>
      <c r="C29" s="14">
        <f>F29*12</f>
        <v>0</v>
      </c>
      <c r="D29" s="67">
        <f>G29*I29</f>
        <v>237102.528</v>
      </c>
      <c r="E29" s="69">
        <f>H29*12</f>
        <v>24.96</v>
      </c>
      <c r="F29" s="68"/>
      <c r="G29" s="69">
        <f>H29*12</f>
        <v>24.96</v>
      </c>
      <c r="H29" s="75">
        <v>2.08</v>
      </c>
      <c r="I29" s="9">
        <v>9499.3</v>
      </c>
      <c r="J29" s="9">
        <v>1.07</v>
      </c>
      <c r="K29" s="59">
        <v>1.9367</v>
      </c>
    </row>
    <row r="30" spans="1:11" s="13" customFormat="1" ht="30">
      <c r="A30" s="18" t="s">
        <v>54</v>
      </c>
      <c r="B30" s="19" t="s">
        <v>10</v>
      </c>
      <c r="C30" s="21"/>
      <c r="D30" s="67">
        <v>1733.72</v>
      </c>
      <c r="E30" s="66"/>
      <c r="F30" s="68"/>
      <c r="G30" s="69">
        <f>D30/I30</f>
        <v>0.18251029023191184</v>
      </c>
      <c r="H30" s="75">
        <f>G30/12</f>
        <v>0.01520919085265932</v>
      </c>
      <c r="I30" s="9">
        <v>9499.3</v>
      </c>
      <c r="J30" s="9">
        <v>1.07</v>
      </c>
      <c r="K30" s="59">
        <v>0.010700000000000001</v>
      </c>
    </row>
    <row r="31" spans="1:11" s="13" customFormat="1" ht="30">
      <c r="A31" s="18" t="s">
        <v>78</v>
      </c>
      <c r="B31" s="19" t="s">
        <v>10</v>
      </c>
      <c r="C31" s="21"/>
      <c r="D31" s="67">
        <v>1733.72</v>
      </c>
      <c r="E31" s="66"/>
      <c r="F31" s="68"/>
      <c r="G31" s="69">
        <f>D31/I31</f>
        <v>0.18251029023191184</v>
      </c>
      <c r="H31" s="75">
        <f>G31/12</f>
        <v>0.01520919085265932</v>
      </c>
      <c r="I31" s="9">
        <v>9499.3</v>
      </c>
      <c r="J31" s="9">
        <v>1.07</v>
      </c>
      <c r="K31" s="59">
        <v>0.010700000000000001</v>
      </c>
    </row>
    <row r="32" spans="1:11" s="13" customFormat="1" ht="18.75" customHeight="1">
      <c r="A32" s="18" t="s">
        <v>120</v>
      </c>
      <c r="B32" s="19" t="s">
        <v>10</v>
      </c>
      <c r="C32" s="21"/>
      <c r="D32" s="67">
        <v>10948.1</v>
      </c>
      <c r="E32" s="66"/>
      <c r="F32" s="68"/>
      <c r="G32" s="69">
        <f>D32/I32</f>
        <v>1.1525165012158791</v>
      </c>
      <c r="H32" s="75">
        <f>G32/12</f>
        <v>0.09604304176798993</v>
      </c>
      <c r="I32" s="9">
        <v>9499.3</v>
      </c>
      <c r="J32" s="9">
        <v>1.07</v>
      </c>
      <c r="K32" s="59">
        <v>0.08560000000000001</v>
      </c>
    </row>
    <row r="33" spans="1:11" s="13" customFormat="1" ht="30">
      <c r="A33" s="18" t="s">
        <v>108</v>
      </c>
      <c r="B33" s="19" t="s">
        <v>124</v>
      </c>
      <c r="C33" s="21"/>
      <c r="D33" s="67">
        <v>3100.59</v>
      </c>
      <c r="E33" s="66"/>
      <c r="F33" s="68"/>
      <c r="G33" s="69">
        <f>D33/I33</f>
        <v>0.3264019454065037</v>
      </c>
      <c r="H33" s="75">
        <f>G33/12</f>
        <v>0.027200162117208642</v>
      </c>
      <c r="I33" s="9">
        <v>9499.3</v>
      </c>
      <c r="J33" s="9">
        <v>1.07</v>
      </c>
      <c r="K33" s="59">
        <v>0.021400000000000002</v>
      </c>
    </row>
    <row r="34" spans="1:11" s="13" customFormat="1" ht="30" hidden="1">
      <c r="A34" s="18" t="s">
        <v>55</v>
      </c>
      <c r="B34" s="19" t="s">
        <v>13</v>
      </c>
      <c r="C34" s="21"/>
      <c r="D34" s="67">
        <f>G34*I34</f>
        <v>0</v>
      </c>
      <c r="E34" s="66"/>
      <c r="F34" s="68"/>
      <c r="G34" s="69">
        <f>H34*12</f>
        <v>0</v>
      </c>
      <c r="H34" s="75">
        <v>0</v>
      </c>
      <c r="I34" s="9">
        <v>9499.3</v>
      </c>
      <c r="J34" s="9">
        <v>1.07</v>
      </c>
      <c r="K34" s="59">
        <v>0</v>
      </c>
    </row>
    <row r="35" spans="1:11" s="13" customFormat="1" ht="30" hidden="1">
      <c r="A35" s="18" t="s">
        <v>56</v>
      </c>
      <c r="B35" s="19" t="s">
        <v>13</v>
      </c>
      <c r="C35" s="21"/>
      <c r="D35" s="67">
        <f>G35*I35</f>
        <v>0</v>
      </c>
      <c r="E35" s="66"/>
      <c r="F35" s="68"/>
      <c r="G35" s="69">
        <f>H35*12</f>
        <v>0</v>
      </c>
      <c r="H35" s="75">
        <v>0</v>
      </c>
      <c r="I35" s="9">
        <v>9499.3</v>
      </c>
      <c r="J35" s="9">
        <v>1.07</v>
      </c>
      <c r="K35" s="59">
        <v>0</v>
      </c>
    </row>
    <row r="36" spans="1:11" s="13" customFormat="1" ht="30">
      <c r="A36" s="18" t="s">
        <v>24</v>
      </c>
      <c r="B36" s="19"/>
      <c r="C36" s="21">
        <f>F36*12</f>
        <v>0</v>
      </c>
      <c r="D36" s="67">
        <f>G36*I36</f>
        <v>20518.488</v>
      </c>
      <c r="E36" s="66">
        <f>H36*12</f>
        <v>2.16</v>
      </c>
      <c r="F36" s="68"/>
      <c r="G36" s="69">
        <f>H36*12</f>
        <v>2.16</v>
      </c>
      <c r="H36" s="75">
        <v>0.18</v>
      </c>
      <c r="I36" s="9">
        <v>9499.3</v>
      </c>
      <c r="J36" s="9">
        <v>1.07</v>
      </c>
      <c r="K36" s="59">
        <v>0.1391</v>
      </c>
    </row>
    <row r="37" spans="1:11" s="9" customFormat="1" ht="18" customHeight="1">
      <c r="A37" s="18" t="s">
        <v>26</v>
      </c>
      <c r="B37" s="19" t="s">
        <v>27</v>
      </c>
      <c r="C37" s="21">
        <f>F37*12</f>
        <v>0</v>
      </c>
      <c r="D37" s="67">
        <f>G37*I37</f>
        <v>4559.664</v>
      </c>
      <c r="E37" s="66">
        <f>H37*12</f>
        <v>0.48</v>
      </c>
      <c r="F37" s="68"/>
      <c r="G37" s="69">
        <f>H37*12</f>
        <v>0.48</v>
      </c>
      <c r="H37" s="75">
        <v>0.04</v>
      </c>
      <c r="I37" s="9">
        <v>9499.3</v>
      </c>
      <c r="J37" s="9">
        <v>1.07</v>
      </c>
      <c r="K37" s="59">
        <v>0.032100000000000004</v>
      </c>
    </row>
    <row r="38" spans="1:11" s="9" customFormat="1" ht="19.5" customHeight="1">
      <c r="A38" s="18" t="s">
        <v>28</v>
      </c>
      <c r="B38" s="24" t="s">
        <v>29</v>
      </c>
      <c r="C38" s="25">
        <f>F38*12</f>
        <v>0</v>
      </c>
      <c r="D38" s="67">
        <v>2435</v>
      </c>
      <c r="E38" s="76">
        <f>H38*12</f>
        <v>0.25633467729201104</v>
      </c>
      <c r="F38" s="77"/>
      <c r="G38" s="69">
        <f>D38/I38</f>
        <v>0.25633467729201104</v>
      </c>
      <c r="H38" s="75">
        <f>G38/12</f>
        <v>0.021361223107667585</v>
      </c>
      <c r="I38" s="9">
        <v>9499.3</v>
      </c>
      <c r="J38" s="9">
        <v>1.07</v>
      </c>
      <c r="K38" s="59">
        <v>0.021400000000000002</v>
      </c>
    </row>
    <row r="39" spans="1:11" s="72" customFormat="1" ht="30">
      <c r="A39" s="64" t="s">
        <v>25</v>
      </c>
      <c r="B39" s="65" t="s">
        <v>100</v>
      </c>
      <c r="C39" s="66">
        <f>F39*12</f>
        <v>0</v>
      </c>
      <c r="D39" s="67">
        <v>3652.51</v>
      </c>
      <c r="E39" s="66">
        <f>H39*12</f>
        <v>0.38450306864716355</v>
      </c>
      <c r="F39" s="68"/>
      <c r="G39" s="69">
        <f>D39/I39</f>
        <v>0.38450306864716355</v>
      </c>
      <c r="H39" s="75">
        <f>G39/12</f>
        <v>0.03204192238726363</v>
      </c>
      <c r="I39" s="70">
        <v>9499.3</v>
      </c>
      <c r="J39" s="70">
        <v>1.07</v>
      </c>
      <c r="K39" s="71">
        <v>0.032100000000000004</v>
      </c>
    </row>
    <row r="40" spans="1:11" s="20" customFormat="1" ht="15">
      <c r="A40" s="18" t="s">
        <v>37</v>
      </c>
      <c r="B40" s="19"/>
      <c r="C40" s="14"/>
      <c r="D40" s="69">
        <f>D42+D43+D44+D45+D46+D47+D48+D49+D50+D51+D54</f>
        <v>97388.26</v>
      </c>
      <c r="E40" s="69"/>
      <c r="F40" s="68"/>
      <c r="G40" s="69">
        <f>D40/I40</f>
        <v>10.252151211141873</v>
      </c>
      <c r="H40" s="75">
        <f>G40/12</f>
        <v>0.8543459342618228</v>
      </c>
      <c r="I40" s="9">
        <v>9499.3</v>
      </c>
      <c r="J40" s="9">
        <v>1.07</v>
      </c>
      <c r="K40" s="59">
        <v>0.8276163921142645</v>
      </c>
    </row>
    <row r="41" spans="1:11" s="13" customFormat="1" ht="15" hidden="1">
      <c r="A41" s="22"/>
      <c r="B41" s="17"/>
      <c r="C41" s="23"/>
      <c r="D41" s="78"/>
      <c r="E41" s="79"/>
      <c r="F41" s="80"/>
      <c r="G41" s="79"/>
      <c r="H41" s="80"/>
      <c r="I41" s="9">
        <v>9499.3</v>
      </c>
      <c r="J41" s="9"/>
      <c r="K41" s="59"/>
    </row>
    <row r="42" spans="1:11" s="13" customFormat="1" ht="15">
      <c r="A42" s="22" t="s">
        <v>49</v>
      </c>
      <c r="B42" s="17" t="s">
        <v>18</v>
      </c>
      <c r="C42" s="23"/>
      <c r="D42" s="78">
        <v>737.43</v>
      </c>
      <c r="E42" s="79"/>
      <c r="F42" s="80"/>
      <c r="G42" s="79"/>
      <c r="H42" s="80"/>
      <c r="I42" s="9">
        <v>9499.3</v>
      </c>
      <c r="J42" s="9">
        <v>1.07</v>
      </c>
      <c r="K42" s="59">
        <v>0.010700000000000001</v>
      </c>
    </row>
    <row r="43" spans="1:11" s="13" customFormat="1" ht="15">
      <c r="A43" s="22" t="s">
        <v>19</v>
      </c>
      <c r="B43" s="17" t="s">
        <v>23</v>
      </c>
      <c r="C43" s="23">
        <f>F43*12</f>
        <v>0</v>
      </c>
      <c r="D43" s="78">
        <v>2730.49</v>
      </c>
      <c r="E43" s="79">
        <f>H43*12</f>
        <v>0</v>
      </c>
      <c r="F43" s="80"/>
      <c r="G43" s="79"/>
      <c r="H43" s="80"/>
      <c r="I43" s="9">
        <v>9499.3</v>
      </c>
      <c r="J43" s="9">
        <v>1.07</v>
      </c>
      <c r="K43" s="59">
        <v>0.021400000000000002</v>
      </c>
    </row>
    <row r="44" spans="1:11" s="13" customFormat="1" ht="15">
      <c r="A44" s="22" t="s">
        <v>109</v>
      </c>
      <c r="B44" s="17" t="s">
        <v>18</v>
      </c>
      <c r="C44" s="23">
        <f>F44*12</f>
        <v>0</v>
      </c>
      <c r="D44" s="78">
        <v>18490.14</v>
      </c>
      <c r="E44" s="79">
        <f>H44*12</f>
        <v>0</v>
      </c>
      <c r="F44" s="80"/>
      <c r="G44" s="79"/>
      <c r="H44" s="80"/>
      <c r="I44" s="9">
        <v>9499.3</v>
      </c>
      <c r="J44" s="9">
        <v>1.07</v>
      </c>
      <c r="K44" s="59">
        <v>0.18190000000000003</v>
      </c>
    </row>
    <row r="45" spans="1:11" s="13" customFormat="1" ht="15">
      <c r="A45" s="22" t="s">
        <v>63</v>
      </c>
      <c r="B45" s="17" t="s">
        <v>18</v>
      </c>
      <c r="C45" s="23">
        <f>F45*12</f>
        <v>0</v>
      </c>
      <c r="D45" s="78">
        <v>5203.45</v>
      </c>
      <c r="E45" s="79">
        <f>H45*12</f>
        <v>0</v>
      </c>
      <c r="F45" s="80"/>
      <c r="G45" s="79"/>
      <c r="H45" s="80"/>
      <c r="I45" s="9">
        <v>9499.3</v>
      </c>
      <c r="J45" s="9">
        <v>1.07</v>
      </c>
      <c r="K45" s="59">
        <v>0.042800000000000005</v>
      </c>
    </row>
    <row r="46" spans="1:11" s="13" customFormat="1" ht="15">
      <c r="A46" s="22" t="s">
        <v>20</v>
      </c>
      <c r="B46" s="17" t="s">
        <v>18</v>
      </c>
      <c r="C46" s="23">
        <f>F46*12</f>
        <v>0</v>
      </c>
      <c r="D46" s="78">
        <v>9942.16</v>
      </c>
      <c r="E46" s="79">
        <f>H46*12</f>
        <v>0</v>
      </c>
      <c r="F46" s="80"/>
      <c r="G46" s="79"/>
      <c r="H46" s="80"/>
      <c r="I46" s="9">
        <v>9499.3</v>
      </c>
      <c r="J46" s="9">
        <v>1.07</v>
      </c>
      <c r="K46" s="59">
        <v>0.08560000000000001</v>
      </c>
    </row>
    <row r="47" spans="1:11" s="13" customFormat="1" ht="15">
      <c r="A47" s="22" t="s">
        <v>21</v>
      </c>
      <c r="B47" s="17" t="s">
        <v>18</v>
      </c>
      <c r="C47" s="23">
        <f>F47*12</f>
        <v>0</v>
      </c>
      <c r="D47" s="78">
        <v>780.14</v>
      </c>
      <c r="E47" s="79">
        <f>H47*12</f>
        <v>0</v>
      </c>
      <c r="F47" s="80"/>
      <c r="G47" s="79"/>
      <c r="H47" s="80"/>
      <c r="I47" s="9">
        <v>9499.3</v>
      </c>
      <c r="J47" s="9">
        <v>1.07</v>
      </c>
      <c r="K47" s="59">
        <v>0.010700000000000001</v>
      </c>
    </row>
    <row r="48" spans="1:11" s="13" customFormat="1" ht="15">
      <c r="A48" s="22" t="s">
        <v>59</v>
      </c>
      <c r="B48" s="17" t="s">
        <v>18</v>
      </c>
      <c r="C48" s="23"/>
      <c r="D48" s="78">
        <v>2601.62</v>
      </c>
      <c r="E48" s="79"/>
      <c r="F48" s="80"/>
      <c r="G48" s="79"/>
      <c r="H48" s="80"/>
      <c r="I48" s="9">
        <v>9499.3</v>
      </c>
      <c r="J48" s="9">
        <v>1.07</v>
      </c>
      <c r="K48" s="59">
        <v>0.021400000000000002</v>
      </c>
    </row>
    <row r="49" spans="1:11" s="13" customFormat="1" ht="15">
      <c r="A49" s="22" t="s">
        <v>60</v>
      </c>
      <c r="B49" s="17" t="s">
        <v>23</v>
      </c>
      <c r="C49" s="23"/>
      <c r="D49" s="78">
        <v>10406.9</v>
      </c>
      <c r="E49" s="79"/>
      <c r="F49" s="80"/>
      <c r="G49" s="79"/>
      <c r="H49" s="80"/>
      <c r="I49" s="9">
        <v>9499.3</v>
      </c>
      <c r="J49" s="9">
        <v>1.07</v>
      </c>
      <c r="K49" s="59">
        <v>0.08560000000000001</v>
      </c>
    </row>
    <row r="50" spans="1:11" s="13" customFormat="1" ht="25.5">
      <c r="A50" s="22" t="s">
        <v>22</v>
      </c>
      <c r="B50" s="17" t="s">
        <v>18</v>
      </c>
      <c r="C50" s="23">
        <f>F50*12</f>
        <v>0</v>
      </c>
      <c r="D50" s="78">
        <v>8025.95</v>
      </c>
      <c r="E50" s="79">
        <f>H50*12</f>
        <v>0</v>
      </c>
      <c r="F50" s="80"/>
      <c r="G50" s="79"/>
      <c r="H50" s="80"/>
      <c r="I50" s="9">
        <v>9499.3</v>
      </c>
      <c r="J50" s="9">
        <v>1.07</v>
      </c>
      <c r="K50" s="59">
        <v>0.06420000000000001</v>
      </c>
    </row>
    <row r="51" spans="1:11" s="13" customFormat="1" ht="15">
      <c r="A51" s="22" t="s">
        <v>110</v>
      </c>
      <c r="B51" s="17" t="s">
        <v>18</v>
      </c>
      <c r="C51" s="23"/>
      <c r="D51" s="78">
        <v>17768.22</v>
      </c>
      <c r="E51" s="79"/>
      <c r="F51" s="80"/>
      <c r="G51" s="79"/>
      <c r="H51" s="80"/>
      <c r="I51" s="9">
        <v>9499.3</v>
      </c>
      <c r="J51" s="9">
        <v>1.07</v>
      </c>
      <c r="K51" s="59">
        <v>0.010700000000000001</v>
      </c>
    </row>
    <row r="52" spans="1:11" s="13" customFormat="1" ht="15" hidden="1">
      <c r="A52" s="22"/>
      <c r="B52" s="17"/>
      <c r="C52" s="43"/>
      <c r="D52" s="78"/>
      <c r="E52" s="81"/>
      <c r="F52" s="80"/>
      <c r="G52" s="79"/>
      <c r="H52" s="80"/>
      <c r="I52" s="9">
        <v>9499.3</v>
      </c>
      <c r="J52" s="9"/>
      <c r="K52" s="59"/>
    </row>
    <row r="53" spans="1:11" s="13" customFormat="1" ht="15" hidden="1">
      <c r="A53" s="42"/>
      <c r="B53" s="17"/>
      <c r="C53" s="23"/>
      <c r="D53" s="78"/>
      <c r="E53" s="79"/>
      <c r="F53" s="80"/>
      <c r="G53" s="79"/>
      <c r="H53" s="80"/>
      <c r="I53" s="9">
        <v>9499.3</v>
      </c>
      <c r="J53" s="9"/>
      <c r="K53" s="59"/>
    </row>
    <row r="54" spans="1:11" s="47" customFormat="1" ht="25.5">
      <c r="A54" s="42" t="s">
        <v>111</v>
      </c>
      <c r="B54" s="74" t="s">
        <v>13</v>
      </c>
      <c r="C54" s="46"/>
      <c r="D54" s="82">
        <v>20701.76</v>
      </c>
      <c r="E54" s="83"/>
      <c r="F54" s="84"/>
      <c r="G54" s="83"/>
      <c r="H54" s="84"/>
      <c r="I54" s="9">
        <v>9499.3</v>
      </c>
      <c r="J54" s="9">
        <v>1.07</v>
      </c>
      <c r="K54" s="59">
        <v>0.07861639211426442</v>
      </c>
    </row>
    <row r="55" spans="1:11" s="20" customFormat="1" ht="30">
      <c r="A55" s="18" t="s">
        <v>45</v>
      </c>
      <c r="B55" s="19"/>
      <c r="C55" s="14"/>
      <c r="D55" s="69">
        <f>D56+D57+D58+D59+D64+D65+D66</f>
        <v>14269.42</v>
      </c>
      <c r="E55" s="69"/>
      <c r="F55" s="68"/>
      <c r="G55" s="69">
        <f>D55/I55</f>
        <v>1.5021548956238882</v>
      </c>
      <c r="H55" s="75">
        <f>G55/12</f>
        <v>0.125179574635324</v>
      </c>
      <c r="I55" s="9">
        <v>9499.3</v>
      </c>
      <c r="J55" s="9">
        <v>1.07</v>
      </c>
      <c r="K55" s="59">
        <v>0.26527582198739386</v>
      </c>
    </row>
    <row r="56" spans="1:11" s="13" customFormat="1" ht="21.75" customHeight="1">
      <c r="A56" s="22" t="s">
        <v>38</v>
      </c>
      <c r="B56" s="17" t="s">
        <v>64</v>
      </c>
      <c r="C56" s="23"/>
      <c r="D56" s="78">
        <v>2230.05</v>
      </c>
      <c r="E56" s="79"/>
      <c r="F56" s="80"/>
      <c r="G56" s="79"/>
      <c r="H56" s="80"/>
      <c r="I56" s="9">
        <v>9499.3</v>
      </c>
      <c r="J56" s="9">
        <v>1.07</v>
      </c>
      <c r="K56" s="59">
        <v>0.021400000000000002</v>
      </c>
    </row>
    <row r="57" spans="1:11" s="13" customFormat="1" ht="25.5">
      <c r="A57" s="22" t="s">
        <v>39</v>
      </c>
      <c r="B57" s="17" t="s">
        <v>50</v>
      </c>
      <c r="C57" s="23"/>
      <c r="D57" s="78">
        <v>1486.7</v>
      </c>
      <c r="E57" s="79"/>
      <c r="F57" s="80"/>
      <c r="G57" s="79"/>
      <c r="H57" s="80"/>
      <c r="I57" s="9">
        <v>9499.3</v>
      </c>
      <c r="J57" s="9">
        <v>1.07</v>
      </c>
      <c r="K57" s="59">
        <v>0.010700000000000001</v>
      </c>
    </row>
    <row r="58" spans="1:11" s="13" customFormat="1" ht="15">
      <c r="A58" s="22" t="s">
        <v>69</v>
      </c>
      <c r="B58" s="17" t="s">
        <v>68</v>
      </c>
      <c r="C58" s="23"/>
      <c r="D58" s="78">
        <v>1560.23</v>
      </c>
      <c r="E58" s="79"/>
      <c r="F58" s="80"/>
      <c r="G58" s="79"/>
      <c r="H58" s="80"/>
      <c r="I58" s="9">
        <v>9499.3</v>
      </c>
      <c r="J58" s="9">
        <v>1.07</v>
      </c>
      <c r="K58" s="59">
        <v>0.010700000000000001</v>
      </c>
    </row>
    <row r="59" spans="1:11" s="13" customFormat="1" ht="32.25" customHeight="1">
      <c r="A59" s="22" t="s">
        <v>65</v>
      </c>
      <c r="B59" s="17" t="s">
        <v>66</v>
      </c>
      <c r="C59" s="23"/>
      <c r="D59" s="78">
        <v>1486.68</v>
      </c>
      <c r="E59" s="79"/>
      <c r="F59" s="80"/>
      <c r="G59" s="79"/>
      <c r="H59" s="80"/>
      <c r="I59" s="9">
        <v>9499.3</v>
      </c>
      <c r="J59" s="9">
        <v>1.07</v>
      </c>
      <c r="K59" s="59">
        <v>0.010700000000000001</v>
      </c>
    </row>
    <row r="60" spans="1:11" s="13" customFormat="1" ht="15" hidden="1">
      <c r="A60" s="22" t="s">
        <v>40</v>
      </c>
      <c r="B60" s="17" t="s">
        <v>67</v>
      </c>
      <c r="C60" s="23"/>
      <c r="D60" s="78"/>
      <c r="E60" s="79"/>
      <c r="F60" s="80"/>
      <c r="G60" s="79"/>
      <c r="H60" s="80"/>
      <c r="I60" s="9">
        <v>9499.3</v>
      </c>
      <c r="J60" s="9">
        <v>1.07</v>
      </c>
      <c r="K60" s="59">
        <v>0</v>
      </c>
    </row>
    <row r="61" spans="1:11" s="13" customFormat="1" ht="15" hidden="1">
      <c r="A61" s="22" t="s">
        <v>52</v>
      </c>
      <c r="B61" s="17" t="s">
        <v>68</v>
      </c>
      <c r="C61" s="23"/>
      <c r="D61" s="78"/>
      <c r="E61" s="79"/>
      <c r="F61" s="80"/>
      <c r="G61" s="79"/>
      <c r="H61" s="80"/>
      <c r="I61" s="9">
        <v>9499.3</v>
      </c>
      <c r="J61" s="9">
        <v>1.07</v>
      </c>
      <c r="K61" s="59">
        <v>0</v>
      </c>
    </row>
    <row r="62" spans="1:11" s="13" customFormat="1" ht="15" hidden="1">
      <c r="A62" s="22" t="s">
        <v>53</v>
      </c>
      <c r="B62" s="17" t="s">
        <v>18</v>
      </c>
      <c r="C62" s="23"/>
      <c r="D62" s="78"/>
      <c r="E62" s="79"/>
      <c r="F62" s="80"/>
      <c r="G62" s="79"/>
      <c r="H62" s="80"/>
      <c r="I62" s="9">
        <v>9499.3</v>
      </c>
      <c r="J62" s="9">
        <v>1.07</v>
      </c>
      <c r="K62" s="59">
        <v>0</v>
      </c>
    </row>
    <row r="63" spans="1:11" s="13" customFormat="1" ht="25.5" hidden="1">
      <c r="A63" s="22" t="s">
        <v>51</v>
      </c>
      <c r="B63" s="17" t="s">
        <v>18</v>
      </c>
      <c r="C63" s="23"/>
      <c r="D63" s="78"/>
      <c r="E63" s="79"/>
      <c r="F63" s="80"/>
      <c r="G63" s="79"/>
      <c r="H63" s="80"/>
      <c r="I63" s="9">
        <v>9499.3</v>
      </c>
      <c r="J63" s="9">
        <v>1.07</v>
      </c>
      <c r="K63" s="59">
        <v>0</v>
      </c>
    </row>
    <row r="64" spans="1:11" s="13" customFormat="1" ht="25.5" hidden="1">
      <c r="A64" s="22" t="s">
        <v>102</v>
      </c>
      <c r="B64" s="17" t="s">
        <v>13</v>
      </c>
      <c r="C64" s="23"/>
      <c r="D64" s="78"/>
      <c r="E64" s="79"/>
      <c r="F64" s="80"/>
      <c r="G64" s="79"/>
      <c r="H64" s="80"/>
      <c r="I64" s="9">
        <v>9499.3</v>
      </c>
      <c r="J64" s="9">
        <v>1.07</v>
      </c>
      <c r="K64" s="59">
        <v>0.08560000000000001</v>
      </c>
    </row>
    <row r="65" spans="1:11" s="13" customFormat="1" ht="22.5" customHeight="1">
      <c r="A65" s="42" t="s">
        <v>61</v>
      </c>
      <c r="B65" s="17" t="s">
        <v>10</v>
      </c>
      <c r="C65" s="43"/>
      <c r="D65" s="78">
        <v>5287.68</v>
      </c>
      <c r="E65" s="81"/>
      <c r="F65" s="80"/>
      <c r="G65" s="79"/>
      <c r="H65" s="80"/>
      <c r="I65" s="9">
        <v>9499.3</v>
      </c>
      <c r="J65" s="9">
        <v>1.07</v>
      </c>
      <c r="K65" s="59">
        <v>0.042800000000000005</v>
      </c>
    </row>
    <row r="66" spans="1:11" s="47" customFormat="1" ht="25.5">
      <c r="A66" s="42" t="s">
        <v>112</v>
      </c>
      <c r="B66" s="74" t="s">
        <v>13</v>
      </c>
      <c r="C66" s="46"/>
      <c r="D66" s="82">
        <v>2218.08</v>
      </c>
      <c r="E66" s="83"/>
      <c r="F66" s="84"/>
      <c r="G66" s="83"/>
      <c r="H66" s="84"/>
      <c r="I66" s="9">
        <v>9499.3</v>
      </c>
      <c r="J66" s="9">
        <v>1.07</v>
      </c>
      <c r="K66" s="59">
        <v>0.06197582198739379</v>
      </c>
    </row>
    <row r="67" spans="1:11" s="13" customFormat="1" ht="30">
      <c r="A67" s="18" t="s">
        <v>46</v>
      </c>
      <c r="B67" s="17"/>
      <c r="C67" s="23"/>
      <c r="D67" s="69">
        <f>D68+D69+D70</f>
        <v>1035.49</v>
      </c>
      <c r="E67" s="79"/>
      <c r="F67" s="80"/>
      <c r="G67" s="69">
        <f>D67/I67</f>
        <v>0.10900697946164455</v>
      </c>
      <c r="H67" s="75">
        <f>G67/12</f>
        <v>0.009083914955137046</v>
      </c>
      <c r="I67" s="9">
        <v>9499.3</v>
      </c>
      <c r="J67" s="9">
        <v>1.07</v>
      </c>
      <c r="K67" s="59">
        <v>0.021400000000000002</v>
      </c>
    </row>
    <row r="68" spans="1:11" s="13" customFormat="1" ht="25.5">
      <c r="A68" s="42" t="s">
        <v>113</v>
      </c>
      <c r="B68" s="74" t="s">
        <v>13</v>
      </c>
      <c r="C68" s="23"/>
      <c r="D68" s="78">
        <v>321.07</v>
      </c>
      <c r="E68" s="79"/>
      <c r="F68" s="80"/>
      <c r="G68" s="79"/>
      <c r="H68" s="80"/>
      <c r="I68" s="9">
        <v>9499.3</v>
      </c>
      <c r="J68" s="9">
        <v>1.07</v>
      </c>
      <c r="K68" s="59">
        <v>0.010700000000000001</v>
      </c>
    </row>
    <row r="69" spans="1:11" s="13" customFormat="1" ht="15">
      <c r="A69" s="22" t="s">
        <v>101</v>
      </c>
      <c r="B69" s="17" t="s">
        <v>18</v>
      </c>
      <c r="C69" s="23"/>
      <c r="D69" s="78">
        <v>714.42</v>
      </c>
      <c r="E69" s="79"/>
      <c r="F69" s="80"/>
      <c r="G69" s="79"/>
      <c r="H69" s="80"/>
      <c r="I69" s="9">
        <v>9499.3</v>
      </c>
      <c r="J69" s="9">
        <v>1.07</v>
      </c>
      <c r="K69" s="59">
        <v>0.010700000000000001</v>
      </c>
    </row>
    <row r="70" spans="1:11" s="13" customFormat="1" ht="15" hidden="1">
      <c r="A70" s="22" t="s">
        <v>62</v>
      </c>
      <c r="B70" s="17" t="s">
        <v>10</v>
      </c>
      <c r="C70" s="23"/>
      <c r="D70" s="78">
        <f>G70*I70</f>
        <v>0</v>
      </c>
      <c r="E70" s="79"/>
      <c r="F70" s="80"/>
      <c r="G70" s="79">
        <f>H70*12</f>
        <v>0</v>
      </c>
      <c r="H70" s="80">
        <v>0</v>
      </c>
      <c r="I70" s="9">
        <v>9499.3</v>
      </c>
      <c r="J70" s="9">
        <v>1.07</v>
      </c>
      <c r="K70" s="59">
        <v>0</v>
      </c>
    </row>
    <row r="71" spans="1:11" s="13" customFormat="1" ht="15">
      <c r="A71" s="18" t="s">
        <v>47</v>
      </c>
      <c r="B71" s="17"/>
      <c r="C71" s="23"/>
      <c r="D71" s="69">
        <f>D72+D73+D74</f>
        <v>21497.99</v>
      </c>
      <c r="E71" s="79"/>
      <c r="F71" s="80"/>
      <c r="G71" s="69">
        <f>D71/I71</f>
        <v>2.2631130714894785</v>
      </c>
      <c r="H71" s="75">
        <f>G71/12</f>
        <v>0.18859275595745653</v>
      </c>
      <c r="I71" s="9">
        <v>9499.3</v>
      </c>
      <c r="J71" s="9">
        <v>1.07</v>
      </c>
      <c r="K71" s="59">
        <v>0.29960000000000003</v>
      </c>
    </row>
    <row r="72" spans="1:11" s="13" customFormat="1" ht="15">
      <c r="A72" s="22" t="s">
        <v>41</v>
      </c>
      <c r="B72" s="17" t="s">
        <v>10</v>
      </c>
      <c r="C72" s="23"/>
      <c r="D72" s="78">
        <v>2072.16</v>
      </c>
      <c r="E72" s="79"/>
      <c r="F72" s="80"/>
      <c r="G72" s="79"/>
      <c r="H72" s="80"/>
      <c r="I72" s="9">
        <v>9499.3</v>
      </c>
      <c r="J72" s="9">
        <v>1.07</v>
      </c>
      <c r="K72" s="59">
        <v>0.021400000000000002</v>
      </c>
    </row>
    <row r="73" spans="1:11" s="13" customFormat="1" ht="15">
      <c r="A73" s="22" t="s">
        <v>80</v>
      </c>
      <c r="B73" s="17" t="s">
        <v>18</v>
      </c>
      <c r="C73" s="23"/>
      <c r="D73" s="78">
        <v>17871.77</v>
      </c>
      <c r="E73" s="79"/>
      <c r="F73" s="80"/>
      <c r="G73" s="79"/>
      <c r="H73" s="80"/>
      <c r="I73" s="9">
        <v>9499.3</v>
      </c>
      <c r="J73" s="9">
        <v>1.07</v>
      </c>
      <c r="K73" s="59">
        <v>0.14980000000000002</v>
      </c>
    </row>
    <row r="74" spans="1:11" s="13" customFormat="1" ht="15">
      <c r="A74" s="22" t="s">
        <v>42</v>
      </c>
      <c r="B74" s="17" t="s">
        <v>18</v>
      </c>
      <c r="C74" s="23"/>
      <c r="D74" s="78">
        <v>1554.06</v>
      </c>
      <c r="E74" s="79"/>
      <c r="F74" s="80"/>
      <c r="G74" s="79"/>
      <c r="H74" s="80"/>
      <c r="I74" s="9">
        <v>9499.3</v>
      </c>
      <c r="J74" s="9">
        <v>1.07</v>
      </c>
      <c r="K74" s="59">
        <v>0.010700000000000001</v>
      </c>
    </row>
    <row r="75" spans="1:11" s="13" customFormat="1" ht="27.75" customHeight="1" hidden="1">
      <c r="A75" s="42"/>
      <c r="B75" s="17"/>
      <c r="C75" s="23"/>
      <c r="D75" s="78"/>
      <c r="E75" s="79"/>
      <c r="F75" s="80"/>
      <c r="G75" s="79"/>
      <c r="H75" s="80"/>
      <c r="I75" s="9">
        <v>9499.3</v>
      </c>
      <c r="J75" s="9"/>
      <c r="K75" s="59"/>
    </row>
    <row r="76" spans="1:11" s="13" customFormat="1" ht="25.5" hidden="1">
      <c r="A76" s="42" t="s">
        <v>76</v>
      </c>
      <c r="B76" s="17" t="s">
        <v>13</v>
      </c>
      <c r="C76" s="23"/>
      <c r="D76" s="78">
        <f>G76*I76</f>
        <v>0</v>
      </c>
      <c r="E76" s="79"/>
      <c r="F76" s="80"/>
      <c r="G76" s="79"/>
      <c r="H76" s="80"/>
      <c r="I76" s="9">
        <v>9499.3</v>
      </c>
      <c r="J76" s="9">
        <v>1.07</v>
      </c>
      <c r="K76" s="59">
        <v>0</v>
      </c>
    </row>
    <row r="77" spans="1:11" s="13" customFormat="1" ht="25.5" hidden="1">
      <c r="A77" s="42" t="s">
        <v>70</v>
      </c>
      <c r="B77" s="17" t="s">
        <v>13</v>
      </c>
      <c r="C77" s="23"/>
      <c r="D77" s="78">
        <f>G77*I77</f>
        <v>0</v>
      </c>
      <c r="E77" s="79"/>
      <c r="F77" s="80"/>
      <c r="G77" s="79"/>
      <c r="H77" s="80"/>
      <c r="I77" s="9">
        <v>9499.3</v>
      </c>
      <c r="J77" s="9">
        <v>1.07</v>
      </c>
      <c r="K77" s="59">
        <v>0</v>
      </c>
    </row>
    <row r="78" spans="1:11" s="13" customFormat="1" ht="25.5" hidden="1">
      <c r="A78" s="42" t="s">
        <v>77</v>
      </c>
      <c r="B78" s="17" t="s">
        <v>13</v>
      </c>
      <c r="C78" s="23"/>
      <c r="D78" s="78">
        <f>G78*I78</f>
        <v>0</v>
      </c>
      <c r="E78" s="79"/>
      <c r="F78" s="80"/>
      <c r="G78" s="79"/>
      <c r="H78" s="80"/>
      <c r="I78" s="9">
        <v>9499.3</v>
      </c>
      <c r="J78" s="9">
        <v>1.07</v>
      </c>
      <c r="K78" s="59">
        <v>0</v>
      </c>
    </row>
    <row r="79" spans="1:11" s="13" customFormat="1" ht="29.25" customHeight="1" hidden="1">
      <c r="A79" s="42" t="s">
        <v>75</v>
      </c>
      <c r="B79" s="17" t="s">
        <v>13</v>
      </c>
      <c r="C79" s="23"/>
      <c r="D79" s="78"/>
      <c r="E79" s="79"/>
      <c r="F79" s="80"/>
      <c r="G79" s="79"/>
      <c r="H79" s="80"/>
      <c r="I79" s="9">
        <v>9499.3</v>
      </c>
      <c r="J79" s="9">
        <v>1.07</v>
      </c>
      <c r="K79" s="59">
        <v>0.06420000000000001</v>
      </c>
    </row>
    <row r="80" spans="1:11" s="13" customFormat="1" ht="15" hidden="1">
      <c r="A80" s="18" t="s">
        <v>48</v>
      </c>
      <c r="B80" s="17"/>
      <c r="C80" s="23"/>
      <c r="D80" s="69">
        <f>D81+D82</f>
        <v>0</v>
      </c>
      <c r="E80" s="79"/>
      <c r="F80" s="80"/>
      <c r="G80" s="69">
        <f>D80/I80</f>
        <v>0</v>
      </c>
      <c r="H80" s="75">
        <f>G80/12</f>
        <v>0</v>
      </c>
      <c r="I80" s="9">
        <v>9499.3</v>
      </c>
      <c r="J80" s="9">
        <v>1.07</v>
      </c>
      <c r="K80" s="59">
        <v>0.0963</v>
      </c>
    </row>
    <row r="81" spans="1:11" s="13" customFormat="1" ht="15" hidden="1">
      <c r="A81" s="22" t="s">
        <v>43</v>
      </c>
      <c r="B81" s="17" t="s">
        <v>18</v>
      </c>
      <c r="C81" s="23"/>
      <c r="D81" s="78"/>
      <c r="E81" s="79"/>
      <c r="F81" s="80"/>
      <c r="G81" s="79"/>
      <c r="H81" s="80"/>
      <c r="I81" s="9">
        <v>9499.3</v>
      </c>
      <c r="J81" s="9">
        <v>1.07</v>
      </c>
      <c r="K81" s="59">
        <v>0.010700000000000001</v>
      </c>
    </row>
    <row r="82" spans="1:11" s="13" customFormat="1" ht="15" hidden="1">
      <c r="A82" s="22" t="s">
        <v>44</v>
      </c>
      <c r="B82" s="17" t="s">
        <v>18</v>
      </c>
      <c r="C82" s="23"/>
      <c r="D82" s="78"/>
      <c r="E82" s="79"/>
      <c r="F82" s="80"/>
      <c r="G82" s="79"/>
      <c r="H82" s="80"/>
      <c r="I82" s="9">
        <v>9499.3</v>
      </c>
      <c r="J82" s="9">
        <v>1.07</v>
      </c>
      <c r="K82" s="59">
        <v>0.010700000000000001</v>
      </c>
    </row>
    <row r="83" spans="1:11" s="9" customFormat="1" ht="15" hidden="1">
      <c r="A83" s="18" t="s">
        <v>58</v>
      </c>
      <c r="B83" s="19"/>
      <c r="C83" s="14"/>
      <c r="D83" s="69">
        <f>D84+D85</f>
        <v>0</v>
      </c>
      <c r="E83" s="69"/>
      <c r="F83" s="68"/>
      <c r="G83" s="69">
        <f>D83/I83</f>
        <v>0</v>
      </c>
      <c r="H83" s="75">
        <f>G83/12</f>
        <v>0</v>
      </c>
      <c r="I83" s="9">
        <v>9499.3</v>
      </c>
      <c r="J83" s="9">
        <v>1.07</v>
      </c>
      <c r="K83" s="59">
        <v>0.28890000000000005</v>
      </c>
    </row>
    <row r="84" spans="1:11" s="13" customFormat="1" ht="25.5" hidden="1">
      <c r="A84" s="22" t="s">
        <v>72</v>
      </c>
      <c r="B84" s="74" t="s">
        <v>13</v>
      </c>
      <c r="C84" s="23"/>
      <c r="D84" s="78"/>
      <c r="E84" s="79"/>
      <c r="F84" s="80"/>
      <c r="G84" s="79"/>
      <c r="H84" s="80"/>
      <c r="I84" s="9">
        <v>9499.3</v>
      </c>
      <c r="J84" s="9">
        <v>1.07</v>
      </c>
      <c r="K84" s="59">
        <v>0.010700000000000001</v>
      </c>
    </row>
    <row r="85" spans="1:11" s="13" customFormat="1" ht="25.5" hidden="1">
      <c r="A85" s="22" t="s">
        <v>71</v>
      </c>
      <c r="B85" s="17" t="s">
        <v>13</v>
      </c>
      <c r="C85" s="23">
        <f>F85*12</f>
        <v>0</v>
      </c>
      <c r="D85" s="78"/>
      <c r="E85" s="79">
        <f>H85*12</f>
        <v>0</v>
      </c>
      <c r="F85" s="80"/>
      <c r="G85" s="79"/>
      <c r="H85" s="80"/>
      <c r="I85" s="9">
        <v>9499.3</v>
      </c>
      <c r="J85" s="9">
        <v>1.07</v>
      </c>
      <c r="K85" s="59">
        <v>0.2782</v>
      </c>
    </row>
    <row r="86" spans="1:11" s="9" customFormat="1" ht="15" hidden="1">
      <c r="A86" s="18" t="s">
        <v>57</v>
      </c>
      <c r="B86" s="19"/>
      <c r="C86" s="14"/>
      <c r="D86" s="69">
        <f>D87+D88+D89+D90</f>
        <v>0</v>
      </c>
      <c r="E86" s="69"/>
      <c r="F86" s="68"/>
      <c r="G86" s="69">
        <f>D86/I86</f>
        <v>0</v>
      </c>
      <c r="H86" s="75"/>
      <c r="I86" s="9">
        <v>9499.3</v>
      </c>
      <c r="J86" s="9">
        <v>1.07</v>
      </c>
      <c r="K86" s="59">
        <v>0.18190000000000003</v>
      </c>
    </row>
    <row r="87" spans="1:11" s="13" customFormat="1" ht="15" hidden="1">
      <c r="A87" s="22" t="s">
        <v>81</v>
      </c>
      <c r="B87" s="17" t="s">
        <v>64</v>
      </c>
      <c r="C87" s="23"/>
      <c r="D87" s="78"/>
      <c r="E87" s="79"/>
      <c r="F87" s="80"/>
      <c r="G87" s="79"/>
      <c r="H87" s="80"/>
      <c r="I87" s="9">
        <v>9499.3</v>
      </c>
      <c r="J87" s="9">
        <v>1.07</v>
      </c>
      <c r="K87" s="59">
        <v>0.053500000000000006</v>
      </c>
    </row>
    <row r="88" spans="1:11" s="13" customFormat="1" ht="15" hidden="1">
      <c r="A88" s="22" t="s">
        <v>73</v>
      </c>
      <c r="B88" s="17" t="s">
        <v>64</v>
      </c>
      <c r="C88" s="23"/>
      <c r="D88" s="78"/>
      <c r="E88" s="79"/>
      <c r="F88" s="80"/>
      <c r="G88" s="79"/>
      <c r="H88" s="80"/>
      <c r="I88" s="9">
        <v>9499.3</v>
      </c>
      <c r="J88" s="9">
        <v>1.07</v>
      </c>
      <c r="K88" s="59">
        <v>0.021400000000000002</v>
      </c>
    </row>
    <row r="89" spans="1:11" s="13" customFormat="1" ht="25.5" customHeight="1" hidden="1">
      <c r="A89" s="22" t="s">
        <v>74</v>
      </c>
      <c r="B89" s="17" t="s">
        <v>18</v>
      </c>
      <c r="C89" s="23"/>
      <c r="D89" s="78"/>
      <c r="E89" s="79"/>
      <c r="F89" s="80"/>
      <c r="G89" s="79"/>
      <c r="H89" s="80"/>
      <c r="I89" s="9">
        <v>9499.3</v>
      </c>
      <c r="J89" s="9">
        <v>1.07</v>
      </c>
      <c r="K89" s="59">
        <v>0.021400000000000002</v>
      </c>
    </row>
    <row r="90" spans="1:11" s="13" customFormat="1" ht="25.5" customHeight="1" hidden="1">
      <c r="A90" s="22" t="s">
        <v>82</v>
      </c>
      <c r="B90" s="17" t="s">
        <v>64</v>
      </c>
      <c r="C90" s="45"/>
      <c r="D90" s="85"/>
      <c r="E90" s="86"/>
      <c r="F90" s="87"/>
      <c r="G90" s="86"/>
      <c r="H90" s="87"/>
      <c r="I90" s="9">
        <v>9499.3</v>
      </c>
      <c r="J90" s="9">
        <v>1.07</v>
      </c>
      <c r="K90" s="59">
        <v>0.08560000000000001</v>
      </c>
    </row>
    <row r="91" spans="1:11" s="9" customFormat="1" ht="30">
      <c r="A91" s="39" t="s">
        <v>121</v>
      </c>
      <c r="B91" s="19" t="s">
        <v>13</v>
      </c>
      <c r="C91" s="25">
        <f>F91*12</f>
        <v>0</v>
      </c>
      <c r="D91" s="76">
        <f>D92+D93+D94+D95+D96+D97+D98+D99+D100+D101+D102+D103+D105+D106</f>
        <v>194732.29</v>
      </c>
      <c r="E91" s="76">
        <f>H91*12</f>
        <v>20.499646289726613</v>
      </c>
      <c r="F91" s="77"/>
      <c r="G91" s="76">
        <f>D91/I91</f>
        <v>20.499646289726613</v>
      </c>
      <c r="H91" s="77">
        <f>G91/12</f>
        <v>1.7083038574772178</v>
      </c>
      <c r="I91" s="9">
        <v>9499.3</v>
      </c>
      <c r="J91" s="9">
        <v>1.07</v>
      </c>
      <c r="K91" s="59">
        <v>0.29960000000000003</v>
      </c>
    </row>
    <row r="92" spans="1:11" s="9" customFormat="1" ht="26.25" customHeight="1">
      <c r="A92" s="96" t="s">
        <v>123</v>
      </c>
      <c r="B92" s="97" t="s">
        <v>13</v>
      </c>
      <c r="C92" s="99"/>
      <c r="D92" s="98">
        <v>29430.15</v>
      </c>
      <c r="E92" s="98"/>
      <c r="F92" s="100"/>
      <c r="G92" s="98"/>
      <c r="H92" s="100"/>
      <c r="K92" s="59"/>
    </row>
    <row r="93" spans="1:11" s="9" customFormat="1" ht="30.75" customHeight="1">
      <c r="A93" s="96" t="s">
        <v>122</v>
      </c>
      <c r="B93" s="97" t="s">
        <v>13</v>
      </c>
      <c r="C93" s="25">
        <f>F93*12</f>
        <v>0</v>
      </c>
      <c r="D93" s="98">
        <v>10360.56</v>
      </c>
      <c r="E93" s="76"/>
      <c r="F93" s="77"/>
      <c r="G93" s="76"/>
      <c r="H93" s="77"/>
      <c r="I93" s="9">
        <v>9499.3</v>
      </c>
      <c r="K93" s="59"/>
    </row>
    <row r="94" spans="1:11" s="13" customFormat="1" ht="30.75" customHeight="1">
      <c r="A94" s="42" t="s">
        <v>75</v>
      </c>
      <c r="B94" s="17" t="s">
        <v>13</v>
      </c>
      <c r="C94" s="23"/>
      <c r="D94" s="78">
        <v>7822.62</v>
      </c>
      <c r="E94" s="79"/>
      <c r="F94" s="80"/>
      <c r="G94" s="79"/>
      <c r="H94" s="80"/>
      <c r="I94" s="9">
        <v>9499.3</v>
      </c>
      <c r="K94" s="60"/>
    </row>
    <row r="95" spans="1:11" s="13" customFormat="1" ht="15" hidden="1">
      <c r="A95" s="22" t="s">
        <v>41</v>
      </c>
      <c r="B95" s="74" t="s">
        <v>10</v>
      </c>
      <c r="C95" s="23"/>
      <c r="D95" s="78"/>
      <c r="E95" s="79"/>
      <c r="F95" s="80"/>
      <c r="G95" s="79"/>
      <c r="H95" s="80"/>
      <c r="I95" s="9">
        <v>9499.3</v>
      </c>
      <c r="K95" s="60"/>
    </row>
    <row r="96" spans="1:11" s="13" customFormat="1" ht="18.75" customHeight="1">
      <c r="A96" s="22" t="s">
        <v>43</v>
      </c>
      <c r="B96" s="17" t="s">
        <v>18</v>
      </c>
      <c r="C96" s="23"/>
      <c r="D96" s="78">
        <v>8390.34</v>
      </c>
      <c r="E96" s="79"/>
      <c r="F96" s="80"/>
      <c r="G96" s="79"/>
      <c r="H96" s="80"/>
      <c r="I96" s="9">
        <v>9499.3</v>
      </c>
      <c r="K96" s="60"/>
    </row>
    <row r="97" spans="1:11" s="13" customFormat="1" ht="25.5">
      <c r="A97" s="22" t="s">
        <v>44</v>
      </c>
      <c r="B97" s="17" t="s">
        <v>13</v>
      </c>
      <c r="C97" s="23"/>
      <c r="D97" s="78">
        <v>749.73</v>
      </c>
      <c r="E97" s="79"/>
      <c r="F97" s="80"/>
      <c r="G97" s="79"/>
      <c r="H97" s="80"/>
      <c r="I97" s="9">
        <v>9499.3</v>
      </c>
      <c r="K97" s="60"/>
    </row>
    <row r="98" spans="1:11" s="13" customFormat="1" ht="25.5">
      <c r="A98" s="22" t="s">
        <v>72</v>
      </c>
      <c r="B98" s="74" t="s">
        <v>13</v>
      </c>
      <c r="C98" s="23"/>
      <c r="D98" s="78">
        <v>1381.39</v>
      </c>
      <c r="E98" s="79"/>
      <c r="F98" s="80"/>
      <c r="G98" s="79"/>
      <c r="H98" s="80"/>
      <c r="I98" s="9">
        <v>9499.3</v>
      </c>
      <c r="K98" s="60"/>
    </row>
    <row r="99" spans="1:11" s="13" customFormat="1" ht="25.5">
      <c r="A99" s="22" t="s">
        <v>71</v>
      </c>
      <c r="B99" s="17" t="s">
        <v>13</v>
      </c>
      <c r="C99" s="23">
        <f>F99*12</f>
        <v>0</v>
      </c>
      <c r="D99" s="78">
        <v>34069.07</v>
      </c>
      <c r="E99" s="79"/>
      <c r="F99" s="80"/>
      <c r="G99" s="79"/>
      <c r="H99" s="80"/>
      <c r="I99" s="9">
        <v>9499.3</v>
      </c>
      <c r="K99" s="60"/>
    </row>
    <row r="100" spans="1:11" s="13" customFormat="1" ht="24.75" customHeight="1">
      <c r="A100" s="22" t="s">
        <v>81</v>
      </c>
      <c r="B100" s="17" t="s">
        <v>64</v>
      </c>
      <c r="C100" s="23"/>
      <c r="D100" s="78">
        <v>6216.12</v>
      </c>
      <c r="E100" s="79"/>
      <c r="F100" s="80"/>
      <c r="G100" s="79"/>
      <c r="H100" s="80"/>
      <c r="I100" s="9">
        <v>9499.3</v>
      </c>
      <c r="K100" s="60"/>
    </row>
    <row r="101" spans="1:11" s="13" customFormat="1" ht="25.5" customHeight="1">
      <c r="A101" s="22" t="s">
        <v>73</v>
      </c>
      <c r="B101" s="17" t="s">
        <v>64</v>
      </c>
      <c r="C101" s="23"/>
      <c r="D101" s="78">
        <v>2072.1</v>
      </c>
      <c r="E101" s="79"/>
      <c r="F101" s="80"/>
      <c r="G101" s="79"/>
      <c r="H101" s="80"/>
      <c r="I101" s="9">
        <v>9499.3</v>
      </c>
      <c r="K101" s="60"/>
    </row>
    <row r="102" spans="1:11" s="13" customFormat="1" ht="27" customHeight="1">
      <c r="A102" s="22" t="s">
        <v>74</v>
      </c>
      <c r="B102" s="17" t="s">
        <v>18</v>
      </c>
      <c r="C102" s="23"/>
      <c r="D102" s="78">
        <v>2330.33</v>
      </c>
      <c r="E102" s="79"/>
      <c r="F102" s="80"/>
      <c r="G102" s="79"/>
      <c r="H102" s="80"/>
      <c r="I102" s="9">
        <v>9499.3</v>
      </c>
      <c r="K102" s="60"/>
    </row>
    <row r="103" spans="1:12" s="13" customFormat="1" ht="21" customHeight="1">
      <c r="A103" s="22" t="s">
        <v>82</v>
      </c>
      <c r="B103" s="17" t="s">
        <v>64</v>
      </c>
      <c r="C103" s="45"/>
      <c r="D103" s="85">
        <v>10889.2</v>
      </c>
      <c r="E103" s="79"/>
      <c r="F103" s="80"/>
      <c r="G103" s="79"/>
      <c r="H103" s="80"/>
      <c r="I103" s="9">
        <v>9499.3</v>
      </c>
      <c r="K103" s="60"/>
      <c r="L103" s="60"/>
    </row>
    <row r="104" spans="1:11" s="13" customFormat="1" ht="15.75" hidden="1" thickBot="1">
      <c r="A104" s="48"/>
      <c r="B104" s="49"/>
      <c r="C104" s="50"/>
      <c r="D104" s="85"/>
      <c r="E104" s="88"/>
      <c r="F104" s="89"/>
      <c r="G104" s="88"/>
      <c r="H104" s="89"/>
      <c r="I104" s="9">
        <v>9499.3</v>
      </c>
      <c r="K104" s="60"/>
    </row>
    <row r="105" spans="1:11" s="13" customFormat="1" ht="22.5" customHeight="1" thickBot="1">
      <c r="A105" s="42" t="s">
        <v>114</v>
      </c>
      <c r="B105" s="74" t="s">
        <v>115</v>
      </c>
      <c r="C105" s="23"/>
      <c r="D105" s="79">
        <v>46823.2</v>
      </c>
      <c r="E105" s="104"/>
      <c r="F105" s="103"/>
      <c r="G105" s="104"/>
      <c r="H105" s="105"/>
      <c r="I105" s="9">
        <v>9499.3</v>
      </c>
      <c r="K105" s="60"/>
    </row>
    <row r="106" spans="1:11" s="13" customFormat="1" ht="30.75" customHeight="1" thickBot="1">
      <c r="A106" s="107" t="s">
        <v>125</v>
      </c>
      <c r="B106" s="108" t="s">
        <v>13</v>
      </c>
      <c r="C106" s="109"/>
      <c r="D106" s="79">
        <v>34197.48</v>
      </c>
      <c r="E106" s="104"/>
      <c r="F106" s="103"/>
      <c r="G106" s="104"/>
      <c r="H106" s="105"/>
      <c r="I106" s="9">
        <v>9499.3</v>
      </c>
      <c r="K106" s="60"/>
    </row>
    <row r="107" spans="1:11" s="13" customFormat="1" ht="19.5" thickBot="1">
      <c r="A107" s="37" t="s">
        <v>116</v>
      </c>
      <c r="B107" s="38" t="s">
        <v>12</v>
      </c>
      <c r="C107" s="101"/>
      <c r="D107" s="106">
        <f>G107*I107</f>
        <v>160728.15599999996</v>
      </c>
      <c r="E107" s="95"/>
      <c r="F107" s="95"/>
      <c r="G107" s="95">
        <f>12*H107</f>
        <v>16.919999999999998</v>
      </c>
      <c r="H107" s="102">
        <v>1.41</v>
      </c>
      <c r="I107" s="9">
        <v>9499.3</v>
      </c>
      <c r="K107" s="60"/>
    </row>
    <row r="108" spans="1:11" s="9" customFormat="1" ht="19.5" thickBot="1">
      <c r="A108" s="36" t="s">
        <v>34</v>
      </c>
      <c r="B108" s="7"/>
      <c r="C108" s="26">
        <f>F108*12</f>
        <v>0</v>
      </c>
      <c r="D108" s="90">
        <f>D107+D91+D86+D83+D80+D71+D67+D55+D40+D39+D38+D37+D36+D33+D32+D31+D30+D29+D28+D19+D14</f>
        <v>1325704.29</v>
      </c>
      <c r="E108" s="90">
        <f>E107+E91+E86+E83+E80+E71+E67+E55+E40+E39+E38+E37+E36+E33+E32+E31+E30+E29+E28+E19+E14</f>
        <v>106.66773804385586</v>
      </c>
      <c r="F108" s="90">
        <f>F107+F91+F86+F83+F80+F71+F67+F55+F40+F39+F38+F37+F36+F33+F32+F31+F30+F29+F28+F19+F14</f>
        <v>0</v>
      </c>
      <c r="G108" s="90">
        <f>G107+G91+G86+G83+G80+G71+G67+G55+G40+G39+G38+G37+G36+G33+G32+G31+G30+G29+G28+G19+G14-0.01</f>
        <v>139.54810322865893</v>
      </c>
      <c r="H108" s="90">
        <v>11.65</v>
      </c>
      <c r="I108" s="9">
        <v>9499.3</v>
      </c>
      <c r="K108" s="59"/>
    </row>
    <row r="109" spans="1:11" s="27" customFormat="1" ht="20.25" hidden="1" thickBot="1">
      <c r="A109" s="37" t="s">
        <v>30</v>
      </c>
      <c r="B109" s="38" t="s">
        <v>12</v>
      </c>
      <c r="C109" s="38" t="s">
        <v>31</v>
      </c>
      <c r="D109" s="91"/>
      <c r="E109" s="92" t="s">
        <v>31</v>
      </c>
      <c r="F109" s="93"/>
      <c r="G109" s="92" t="s">
        <v>31</v>
      </c>
      <c r="H109" s="93"/>
      <c r="I109" s="9">
        <v>9499.3</v>
      </c>
      <c r="K109" s="61"/>
    </row>
    <row r="110" spans="1:11" s="29" customFormat="1" ht="15">
      <c r="A110" s="28"/>
      <c r="D110" s="94"/>
      <c r="E110" s="94"/>
      <c r="F110" s="94"/>
      <c r="G110" s="94"/>
      <c r="H110" s="94"/>
      <c r="I110" s="9"/>
      <c r="K110" s="62"/>
    </row>
    <row r="111" spans="1:11" s="29" customFormat="1" ht="15">
      <c r="A111" s="28"/>
      <c r="D111" s="94"/>
      <c r="E111" s="94"/>
      <c r="F111" s="94"/>
      <c r="G111" s="94"/>
      <c r="H111" s="94"/>
      <c r="I111" s="9"/>
      <c r="K111" s="62"/>
    </row>
    <row r="112" spans="1:11" s="29" customFormat="1" ht="15.75" thickBot="1">
      <c r="A112" s="28"/>
      <c r="D112" s="94"/>
      <c r="E112" s="94"/>
      <c r="F112" s="94"/>
      <c r="G112" s="94"/>
      <c r="H112" s="94"/>
      <c r="I112" s="9"/>
      <c r="K112" s="62"/>
    </row>
    <row r="113" spans="1:11" s="9" customFormat="1" ht="18.75">
      <c r="A113" s="114" t="s">
        <v>84</v>
      </c>
      <c r="B113" s="115"/>
      <c r="C113" s="116">
        <f>F113*12</f>
        <v>0</v>
      </c>
      <c r="D113" s="117">
        <f>D114+D115+D116</f>
        <v>571818</v>
      </c>
      <c r="E113" s="117">
        <f>E114+E115+E116</f>
        <v>0</v>
      </c>
      <c r="F113" s="117">
        <f>F114+F115+F116</f>
        <v>0</v>
      </c>
      <c r="G113" s="117">
        <v>60.19</v>
      </c>
      <c r="H113" s="117">
        <f>H114+H115+H116</f>
        <v>5.016316991778342</v>
      </c>
      <c r="I113" s="9">
        <v>9499.3</v>
      </c>
      <c r="K113" s="59"/>
    </row>
    <row r="114" spans="1:11" s="9" customFormat="1" ht="15">
      <c r="A114" s="22" t="s">
        <v>118</v>
      </c>
      <c r="B114" s="19"/>
      <c r="C114" s="21"/>
      <c r="D114" s="118">
        <v>349754</v>
      </c>
      <c r="E114" s="118"/>
      <c r="F114" s="118"/>
      <c r="G114" s="118">
        <f>D114/I114</f>
        <v>36.818923499626294</v>
      </c>
      <c r="H114" s="118">
        <f>G114/12</f>
        <v>3.068243624968858</v>
      </c>
      <c r="I114" s="9">
        <v>9499.3</v>
      </c>
      <c r="K114" s="59"/>
    </row>
    <row r="115" spans="1:11" s="9" customFormat="1" ht="15">
      <c r="A115" s="22" t="s">
        <v>119</v>
      </c>
      <c r="B115" s="19"/>
      <c r="C115" s="21"/>
      <c r="D115" s="118">
        <v>218429</v>
      </c>
      <c r="E115" s="118"/>
      <c r="F115" s="118"/>
      <c r="G115" s="118">
        <f>D115/I115</f>
        <v>22.99422062678303</v>
      </c>
      <c r="H115" s="118">
        <f>G115/12</f>
        <v>1.916185052231919</v>
      </c>
      <c r="I115" s="9">
        <v>9499.3</v>
      </c>
      <c r="K115" s="59"/>
    </row>
    <row r="116" spans="1:11" s="9" customFormat="1" ht="15">
      <c r="A116" s="22" t="s">
        <v>117</v>
      </c>
      <c r="B116" s="19"/>
      <c r="C116" s="21"/>
      <c r="D116" s="118">
        <v>3635</v>
      </c>
      <c r="E116" s="118"/>
      <c r="F116" s="118"/>
      <c r="G116" s="118">
        <f>D116/I116</f>
        <v>0.3826597749307844</v>
      </c>
      <c r="H116" s="118">
        <f>G116/12</f>
        <v>0.031888314577565365</v>
      </c>
      <c r="I116" s="9">
        <v>9499.3</v>
      </c>
      <c r="K116" s="59"/>
    </row>
    <row r="117" spans="1:11" s="9" customFormat="1" ht="18.75">
      <c r="A117" s="110"/>
      <c r="B117" s="111"/>
      <c r="C117" s="112"/>
      <c r="D117" s="113"/>
      <c r="E117" s="113"/>
      <c r="F117" s="113"/>
      <c r="G117" s="113"/>
      <c r="H117" s="113"/>
      <c r="K117" s="59"/>
    </row>
    <row r="118" spans="1:11" s="29" customFormat="1" ht="12.75">
      <c r="A118" s="28"/>
      <c r="F118" s="30"/>
      <c r="H118" s="30"/>
      <c r="K118" s="62"/>
    </row>
    <row r="119" spans="1:11" s="29" customFormat="1" ht="13.5" thickBot="1">
      <c r="A119" s="28"/>
      <c r="F119" s="30"/>
      <c r="H119" s="30"/>
      <c r="K119" s="62"/>
    </row>
    <row r="120" spans="1:11" s="53" customFormat="1" ht="15.75" thickBot="1">
      <c r="A120" s="51" t="s">
        <v>85</v>
      </c>
      <c r="B120" s="52"/>
      <c r="C120" s="52"/>
      <c r="D120" s="54">
        <f>D108+D113</f>
        <v>1897522.29</v>
      </c>
      <c r="E120" s="54">
        <f>E108+E113</f>
        <v>106.66773804385586</v>
      </c>
      <c r="F120" s="54">
        <f>F108+F113</f>
        <v>0</v>
      </c>
      <c r="G120" s="54">
        <f>G108+G113</f>
        <v>199.73810322865893</v>
      </c>
      <c r="H120" s="54">
        <f>H108+H113</f>
        <v>16.66631699177834</v>
      </c>
      <c r="K120" s="63"/>
    </row>
    <row r="121" spans="1:11" s="29" customFormat="1" ht="12.75">
      <c r="A121" s="28"/>
      <c r="F121" s="30"/>
      <c r="H121" s="30"/>
      <c r="K121" s="62"/>
    </row>
    <row r="122" spans="1:11" s="29" customFormat="1" ht="12.75">
      <c r="A122" s="28"/>
      <c r="F122" s="30"/>
      <c r="H122" s="30"/>
      <c r="K122" s="62"/>
    </row>
    <row r="123" spans="1:11" s="29" customFormat="1" ht="12.75">
      <c r="A123" s="28"/>
      <c r="F123" s="30"/>
      <c r="H123" s="30"/>
      <c r="K123" s="62"/>
    </row>
    <row r="124" spans="1:11" s="29" customFormat="1" ht="12.75">
      <c r="A124" s="28"/>
      <c r="F124" s="30"/>
      <c r="H124" s="30"/>
      <c r="K124" s="62"/>
    </row>
    <row r="125" spans="1:11" s="27" customFormat="1" ht="19.5">
      <c r="A125" s="31"/>
      <c r="B125" s="32"/>
      <c r="C125" s="33"/>
      <c r="D125" s="33"/>
      <c r="E125" s="33"/>
      <c r="F125" s="34"/>
      <c r="G125" s="33"/>
      <c r="H125" s="34"/>
      <c r="K125" s="61"/>
    </row>
    <row r="126" spans="1:11" s="29" customFormat="1" ht="14.25">
      <c r="A126" s="131" t="s">
        <v>32</v>
      </c>
      <c r="B126" s="131"/>
      <c r="C126" s="131"/>
      <c r="D126" s="131"/>
      <c r="E126" s="131"/>
      <c r="F126" s="131"/>
      <c r="K126" s="62"/>
    </row>
    <row r="127" spans="6:11" s="29" customFormat="1" ht="12.75">
      <c r="F127" s="30"/>
      <c r="H127" s="30"/>
      <c r="K127" s="62"/>
    </row>
    <row r="128" spans="1:11" s="29" customFormat="1" ht="12.75">
      <c r="A128" s="28" t="s">
        <v>33</v>
      </c>
      <c r="F128" s="30"/>
      <c r="H128" s="30"/>
      <c r="K128" s="62"/>
    </row>
    <row r="129" spans="6:11" s="29" customFormat="1" ht="12.75">
      <c r="F129" s="30"/>
      <c r="H129" s="30"/>
      <c r="K129" s="62"/>
    </row>
    <row r="130" spans="6:11" s="29" customFormat="1" ht="12.75">
      <c r="F130" s="30"/>
      <c r="H130" s="30"/>
      <c r="K130" s="62"/>
    </row>
    <row r="131" spans="6:11" s="29" customFormat="1" ht="12.75">
      <c r="F131" s="30"/>
      <c r="H131" s="30"/>
      <c r="K131" s="62"/>
    </row>
    <row r="132" spans="6:11" s="29" customFormat="1" ht="12.75">
      <c r="F132" s="30"/>
      <c r="H132" s="30"/>
      <c r="K132" s="62"/>
    </row>
    <row r="133" spans="6:11" s="29" customFormat="1" ht="12.75">
      <c r="F133" s="30"/>
      <c r="H133" s="30"/>
      <c r="K133" s="62"/>
    </row>
    <row r="134" spans="6:11" s="29" customFormat="1" ht="12.75">
      <c r="F134" s="30"/>
      <c r="H134" s="30"/>
      <c r="K134" s="62"/>
    </row>
    <row r="135" spans="6:11" s="29" customFormat="1" ht="12.75">
      <c r="F135" s="30"/>
      <c r="H135" s="30"/>
      <c r="K135" s="62"/>
    </row>
    <row r="136" spans="6:11" s="29" customFormat="1" ht="12.75">
      <c r="F136" s="30"/>
      <c r="H136" s="30"/>
      <c r="K136" s="62"/>
    </row>
    <row r="137" spans="6:11" s="29" customFormat="1" ht="12.75">
      <c r="F137" s="30"/>
      <c r="H137" s="30"/>
      <c r="K137" s="62"/>
    </row>
    <row r="138" spans="6:11" s="29" customFormat="1" ht="12.75">
      <c r="F138" s="30"/>
      <c r="H138" s="30"/>
      <c r="K138" s="62"/>
    </row>
    <row r="139" spans="6:11" s="29" customFormat="1" ht="12.75">
      <c r="F139" s="30"/>
      <c r="H139" s="30"/>
      <c r="K139" s="62"/>
    </row>
    <row r="140" spans="6:11" s="29" customFormat="1" ht="12.75">
      <c r="F140" s="30"/>
      <c r="H140" s="30"/>
      <c r="K140" s="62"/>
    </row>
    <row r="141" spans="6:11" s="29" customFormat="1" ht="12.75">
      <c r="F141" s="30"/>
      <c r="H141" s="30"/>
      <c r="K141" s="62"/>
    </row>
    <row r="142" spans="6:11" s="29" customFormat="1" ht="12.75">
      <c r="F142" s="30"/>
      <c r="H142" s="30"/>
      <c r="K142" s="62"/>
    </row>
    <row r="143" spans="6:11" s="29" customFormat="1" ht="12.75">
      <c r="F143" s="30"/>
      <c r="H143" s="30"/>
      <c r="K143" s="62"/>
    </row>
    <row r="144" spans="6:11" s="29" customFormat="1" ht="12.75">
      <c r="F144" s="30"/>
      <c r="H144" s="30"/>
      <c r="K144" s="62"/>
    </row>
    <row r="145" spans="6:11" s="29" customFormat="1" ht="12.75">
      <c r="F145" s="30"/>
      <c r="H145" s="30"/>
      <c r="K145" s="62"/>
    </row>
    <row r="146" spans="6:11" s="29" customFormat="1" ht="12.75">
      <c r="F146" s="30"/>
      <c r="H146" s="30"/>
      <c r="K146" s="62"/>
    </row>
  </sheetData>
  <sheetProtection/>
  <mergeCells count="12">
    <mergeCell ref="A7:H7"/>
    <mergeCell ref="A8:H8"/>
    <mergeCell ref="A9:H9"/>
    <mergeCell ref="A10:H10"/>
    <mergeCell ref="A13:H13"/>
    <mergeCell ref="A126:F126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2013-08-21T06:52:38Z</cp:lastPrinted>
  <dcterms:created xsi:type="dcterms:W3CDTF">2010-04-02T14:46:04Z</dcterms:created>
  <dcterms:modified xsi:type="dcterms:W3CDTF">2013-09-05T11:29:47Z</dcterms:modified>
  <cp:category/>
  <cp:version/>
  <cp:contentType/>
  <cp:contentStatus/>
</cp:coreProperties>
</file>