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голосованию'!$A$1:$F$151</definedName>
    <definedName name="_xlnm.Print_Area" localSheetId="1">'по заявлению'!$A$1:$F$149</definedName>
    <definedName name="_xlnm.Print_Area" localSheetId="0">'проект 290'!$A$1:$F$159</definedName>
  </definedNames>
  <calcPr fullCalcOnLoad="1" fullPrecision="0"/>
</workbook>
</file>

<file path=xl/sharedStrings.xml><?xml version="1.0" encoding="utf-8"?>
<sst xmlns="http://schemas.openxmlformats.org/spreadsheetml/2006/main" count="687" uniqueCount="174">
  <si>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</si>
  <si>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</si>
  <si>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</si>
  <si>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</si>
  <si>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</si>
  <si>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</si>
  <si>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</si>
  <si>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</si>
  <si>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</si>
  <si>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</si>
  <si>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</si>
  <si>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</si>
  <si>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</si>
  <si>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</si>
  <si>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</si>
  <si>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</si>
  <si>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</si>
  <si>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</si>
  <si>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</si>
  <si>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</si>
  <si>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</si>
  <si>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</si>
  <si>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</si>
  <si>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</si>
  <si>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</si>
  <si>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</si>
  <si>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</si>
  <si>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</si>
  <si>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</si>
  <si>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</si>
  <si>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</si>
  <si>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</si>
  <si>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</si>
  <si>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</si>
  <si>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</si>
  <si>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</si>
  <si>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</si>
  <si>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</si>
  <si>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</si>
  <si>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</si>
  <si>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</si>
  <si>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</si>
  <si>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</si>
  <si>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 xml:space="preserve">1 раз </t>
  </si>
  <si>
    <t>1 раз</t>
  </si>
  <si>
    <t>восстановление водостоков ( мелкий ремонт после очистки от снега и льда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</si>
  <si>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</si>
  <si>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</si>
  <si>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</si>
  <si>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Погашение задолженности прошлых периодов</t>
  </si>
  <si>
    <t>ВСЕГО: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</si>
  <si>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</si>
  <si>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</si>
  <si>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</si>
  <si>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</si>
  <si>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</si>
  <si>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</si>
  <si>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</si>
  <si>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Дополнительные работы (текущий ремонт), в т.ч.:</t>
  </si>
  <si>
    <t>Санобработка мусорокамер (согласно СанПиН 2.1.2.2645 - 10 утвержденного Постановлением Главного госуд.сан.врача от 10.06.2010 г. № 64)</t>
  </si>
  <si>
    <t>Сбор, вывоз и утилизация ТБО, руб/м2</t>
  </si>
  <si>
    <t>установка электронного регулятора температуры на ВВП</t>
  </si>
  <si>
    <t>замена насоса хвс / резерв /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</si>
  <si>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</si>
  <si>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</si>
  <si>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</si>
  <si>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ревизия задвижек отопления  д.80 мм - 4 шт.</t>
  </si>
  <si>
    <t>1 раз в 3 года</t>
  </si>
  <si>
    <t>Проект</t>
  </si>
  <si>
    <t>установка датчиков движения в тамбурах 4 шт.</t>
  </si>
  <si>
    <t>установка датчиков движения на этажных площадках 16 шт.</t>
  </si>
  <si>
    <t>проверка регулятора температуры на бойлере</t>
  </si>
  <si>
    <t>учет работ по капремонту</t>
  </si>
  <si>
    <t>подключение системы отопления с регулировкой и переводом системы ГВС на зимнюю схему</t>
  </si>
  <si>
    <t>проверка бойлера на плотность и прочность</t>
  </si>
  <si>
    <t>проверка бойлера на предмет накипиобразования латунных трубок (со снятием калачей)</t>
  </si>
  <si>
    <t>опрессовка бойлера</t>
  </si>
  <si>
    <t>восстановление циркуляции ГВС(после опрессовки и проверки бойлера на плотность и прочность), сброс воздушных пробок</t>
  </si>
  <si>
    <t>4 раза в год</t>
  </si>
  <si>
    <t>ревизия задвижек ГВС  д.100 мм - 2шт.</t>
  </si>
  <si>
    <t>1 раз в 4 года</t>
  </si>
  <si>
    <t xml:space="preserve">косметический ремонт подъезда </t>
  </si>
  <si>
    <t>ремонт кровли 187,3 м2  и примыканий 60,8 м.п.</t>
  </si>
  <si>
    <t>освещение подвала</t>
  </si>
  <si>
    <t>Приложение № 3</t>
  </si>
  <si>
    <t xml:space="preserve">от _____________ 2016 г </t>
  </si>
  <si>
    <t>2016 -2017 г.г.</t>
  </si>
  <si>
    <t>(стоимость услуг  увеличена на 10,0 % в соответствии с уровнем инфляции 2015 г.)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</si>
  <si>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</si>
  <si>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</si>
  <si>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</si>
  <si>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</si>
  <si>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</si>
  <si>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</si>
  <si>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</si>
  <si>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</si>
  <si>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</si>
  <si>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</si>
  <si>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</si>
  <si>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</si>
  <si>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</si>
  <si>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</si>
  <si>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</si>
  <si>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мусоропроводов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</si>
  <si>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</si>
  <si>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</si>
  <si>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</si>
  <si>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</si>
  <si>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</si>
  <si>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</si>
  <si>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</si>
  <si>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</si>
  <si>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</si>
  <si>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</si>
  <si>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</si>
  <si>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</si>
  <si>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</si>
  <si>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</si>
  <si>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</si>
  <si>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</si>
  <si>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</si>
  <si>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</si>
  <si>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замена насоса гвс / резерв /</t>
  </si>
  <si>
    <t xml:space="preserve">ревизия  задвижек  ХВС 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</si>
  <si>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</si>
  <si>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</si>
  <si>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</si>
  <si>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</si>
  <si>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</si>
  <si>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восстановление общедомового уличного освещения</t>
  </si>
  <si>
    <t>замена трансформатора тока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</si>
  <si>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</si>
  <si>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</si>
  <si>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</si>
  <si>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по адресу: ул.Энергетиков, д.8 А (S жилые + нежилые = 3225,3 м2; S придом.тер.=1038,80 м2)</t>
  </si>
  <si>
    <t>3225,3 м2</t>
  </si>
  <si>
    <t>1038,80 м2</t>
  </si>
  <si>
    <t>1 ствол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</si>
  <si>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</si>
  <si>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606,3 м2</t>
  </si>
  <si>
    <t>1 лифт</t>
  </si>
  <si>
    <t>Проверка исправности, работоспособности и техническое обслуживание  приборов учета горячего водоснабжения и теплоснабжения (многоканальный)</t>
  </si>
  <si>
    <t>1 шт.</t>
  </si>
  <si>
    <t>576,6 м2</t>
  </si>
  <si>
    <t>1125 м</t>
  </si>
  <si>
    <t>500 м</t>
  </si>
  <si>
    <t>250 м</t>
  </si>
  <si>
    <t>363 м</t>
  </si>
  <si>
    <t>302 м</t>
  </si>
  <si>
    <t>49 каналов</t>
  </si>
  <si>
    <t>4 пробы</t>
  </si>
  <si>
    <t>отключение системы отопления</t>
  </si>
  <si>
    <t>замена почтовых ящиков - 89 шт.</t>
  </si>
  <si>
    <t>ремонт входа в подвал 1 шт.</t>
  </si>
  <si>
    <t>установка обратного клапана на ввод ХВС (общ.) диам.100 мм - 1 шт.</t>
  </si>
  <si>
    <t>смена задвижек СТС ( по тех.подвалу розливы во 2-ом отсеке и в бойлерной) диам.50 мм - 3 шт.</t>
  </si>
  <si>
    <t>смена задвижек СТС  на  ВВП д.80 мм - 1 шт.</t>
  </si>
  <si>
    <t>смена задвижек ХВС диам. 100 мм - 2 шт.</t>
  </si>
  <si>
    <t>смена задвижек СТС на чердаке  диам.50 мм - 3 шт.</t>
  </si>
  <si>
    <t>изоляция составом "Корунд" трубопроводов СТС ДУ 50 мм - 80 м.п; ДУ 76 мм - 20 м.п.</t>
  </si>
  <si>
    <t>изоляция составом "Корунд" трубопроводов ГВС ДУ 50 мм - 50 м.п; ДУ 89 мм - 50 м.п.</t>
  </si>
  <si>
    <t>изоляция составом "Корунд" трубопроводов ХВС  ДУ 89 мм - 50 м.п.</t>
  </si>
  <si>
    <t>подсыпка щебнем а тех подвале (перед входом в бойлер и во 2-м корпусе) - 8 м3</t>
  </si>
  <si>
    <t>монтаж вставки ДУ 76 мм - 1 шт., врезка шаровых кранов Р1, Р2 ДУ 15 мм - 2 шт.</t>
  </si>
  <si>
    <t xml:space="preserve"> замена неисправных контрольно-измерительных прибоов (манометров, термометров и т.д) 6 шт.</t>
  </si>
  <si>
    <t xml:space="preserve">ревизия задвижек СТС  </t>
  </si>
  <si>
    <t>очистка водоприемных воронок</t>
  </si>
  <si>
    <t>погодное регулирование системы отопления (ориентировочная стоимость)</t>
  </si>
  <si>
    <t>по состоянию на 01.07.16</t>
  </si>
  <si>
    <t>Вознаграждение председателю совета МКД, руб/ жилое(нежилое) помещение</t>
  </si>
  <si>
    <t>1 жилое помещение</t>
  </si>
  <si>
    <t>ревизия задвижек СТС   диам.50 мм - 6 шт.</t>
  </si>
  <si>
    <t>ревизия  задвижек  ХВС диам. 100 мм - 2 шт.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</si>
  <si>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выпусков до стены здания, очистка водоприемных воронок)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</si>
</sst>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19" fillId="24" borderId="16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4" fontId="25" fillId="24" borderId="28" xfId="0" applyNumberFormat="1" applyFont="1" applyFill="1" applyBorder="1" applyAlignment="1">
      <alignment horizontal="left" vertical="center" wrapText="1"/>
    </xf>
    <xf numFmtId="4" fontId="25" fillId="24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2" fontId="23" fillId="25" borderId="0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2" fontId="25" fillId="25" borderId="26" xfId="0" applyNumberFormat="1" applyFont="1" applyFill="1" applyBorder="1" applyAlignment="1">
      <alignment horizontal="center" vertical="center" wrapText="1"/>
    </xf>
    <xf numFmtId="4" fontId="18" fillId="24" borderId="28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9" fillId="24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4" fontId="25" fillId="25" borderId="28" xfId="0" applyNumberFormat="1" applyFont="1" applyFill="1" applyBorder="1" applyAlignment="1">
      <alignment horizontal="left" vertical="center" wrapText="1"/>
    </xf>
    <xf numFmtId="4" fontId="25" fillId="25" borderId="15" xfId="0" applyNumberFormat="1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25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9"/>
  <sheetViews>
    <sheetView zoomScale="75" zoomScaleNormal="75" zoomScalePageLayoutView="0" workbookViewId="0" topLeftCell="A101">
      <selection activeCell="A119" sqref="A119:F11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33" customWidth="1"/>
    <col min="7" max="7" width="15.375" style="1" customWidth="1"/>
    <col min="8" max="8" width="15.375" style="1" hidden="1" customWidth="1"/>
    <col min="9" max="9" width="15.375" style="67" hidden="1" customWidth="1"/>
    <col min="10" max="12" width="15.375" style="1" customWidth="1"/>
    <col min="13" max="16384" width="9.125" style="1" customWidth="1"/>
  </cols>
  <sheetData>
    <row r="1" spans="1:6" ht="16.5" customHeight="1">
      <c r="A1" s="157" t="s">
        <v>84</v>
      </c>
      <c r="B1" s="158"/>
      <c r="C1" s="158"/>
      <c r="D1" s="158"/>
      <c r="E1" s="158"/>
      <c r="F1" s="158"/>
    </row>
    <row r="2" spans="2:6" ht="12.75" customHeight="1">
      <c r="B2" s="159"/>
      <c r="C2" s="159"/>
      <c r="D2" s="159"/>
      <c r="E2" s="158"/>
      <c r="F2" s="158"/>
    </row>
    <row r="3" spans="2:6" ht="14.25" customHeight="1">
      <c r="B3" s="159" t="s">
        <v>0</v>
      </c>
      <c r="C3" s="159"/>
      <c r="D3" s="159"/>
      <c r="E3" s="158"/>
      <c r="F3" s="158"/>
    </row>
    <row r="4" spans="1:6" ht="24" customHeight="1">
      <c r="A4" s="91" t="s">
        <v>86</v>
      </c>
      <c r="B4" s="159" t="s">
        <v>85</v>
      </c>
      <c r="C4" s="159"/>
      <c r="D4" s="159"/>
      <c r="E4" s="158"/>
      <c r="F4" s="158"/>
    </row>
    <row r="5" spans="1:6" ht="24" customHeight="1">
      <c r="A5" s="155" t="s">
        <v>68</v>
      </c>
      <c r="B5" s="155"/>
      <c r="C5" s="155"/>
      <c r="D5" s="155"/>
      <c r="E5" s="155"/>
      <c r="F5" s="155"/>
    </row>
    <row r="6" spans="1:8" ht="24" customHeight="1">
      <c r="A6" s="156" t="s">
        <v>87</v>
      </c>
      <c r="B6" s="156"/>
      <c r="C6" s="156"/>
      <c r="D6" s="156"/>
      <c r="E6" s="156"/>
      <c r="F6" s="156"/>
      <c r="G6" s="156"/>
      <c r="H6" s="156"/>
    </row>
    <row r="7" spans="1:9" s="2" customFormat="1" ht="22.5" customHeight="1">
      <c r="A7" s="160" t="s">
        <v>1</v>
      </c>
      <c r="B7" s="160"/>
      <c r="C7" s="160"/>
      <c r="D7" s="160"/>
      <c r="E7" s="161"/>
      <c r="F7" s="161"/>
      <c r="I7" s="68"/>
    </row>
    <row r="8" spans="1:6" s="3" customFormat="1" ht="18.75" customHeight="1">
      <c r="A8" s="160" t="s">
        <v>134</v>
      </c>
      <c r="B8" s="160"/>
      <c r="C8" s="160"/>
      <c r="D8" s="160"/>
      <c r="E8" s="161"/>
      <c r="F8" s="161"/>
    </row>
    <row r="9" spans="1:6" s="4" customFormat="1" ht="17.25" customHeight="1">
      <c r="A9" s="146" t="s">
        <v>28</v>
      </c>
      <c r="B9" s="146"/>
      <c r="C9" s="146"/>
      <c r="D9" s="146"/>
      <c r="E9" s="147"/>
      <c r="F9" s="147"/>
    </row>
    <row r="10" spans="1:6" s="3" customFormat="1" ht="30" customHeight="1" thickBot="1">
      <c r="A10" s="148" t="s">
        <v>51</v>
      </c>
      <c r="B10" s="148"/>
      <c r="C10" s="148"/>
      <c r="D10" s="148"/>
      <c r="E10" s="149"/>
      <c r="F10" s="149"/>
    </row>
    <row r="11" spans="1:9" s="9" customFormat="1" ht="139.5" customHeight="1" thickBot="1">
      <c r="A11" s="5" t="s">
        <v>2</v>
      </c>
      <c r="B11" s="6" t="s">
        <v>3</v>
      </c>
      <c r="C11" s="7" t="s">
        <v>88</v>
      </c>
      <c r="D11" s="7" t="s">
        <v>31</v>
      </c>
      <c r="E11" s="7" t="s">
        <v>4</v>
      </c>
      <c r="F11" s="8" t="s">
        <v>5</v>
      </c>
      <c r="I11" s="69"/>
    </row>
    <row r="12" spans="1:9" s="12" customFormat="1" ht="12.75">
      <c r="A12" s="10">
        <v>1</v>
      </c>
      <c r="B12" s="11">
        <v>2</v>
      </c>
      <c r="C12" s="11">
        <v>3</v>
      </c>
      <c r="D12" s="35">
        <v>4</v>
      </c>
      <c r="E12" s="37">
        <v>5</v>
      </c>
      <c r="F12" s="40">
        <v>6</v>
      </c>
      <c r="I12" s="70"/>
    </row>
    <row r="13" spans="1:9" s="12" customFormat="1" ht="49.5" customHeight="1">
      <c r="A13" s="150" t="s">
        <v>6</v>
      </c>
      <c r="B13" s="151"/>
      <c r="C13" s="151"/>
      <c r="D13" s="151"/>
      <c r="E13" s="152"/>
      <c r="F13" s="153"/>
      <c r="I13" s="70"/>
    </row>
    <row r="14" spans="1:9" s="9" customFormat="1" ht="26.25" customHeight="1">
      <c r="A14" s="123" t="s">
        <v>63</v>
      </c>
      <c r="B14" s="124" t="s">
        <v>7</v>
      </c>
      <c r="C14" s="13" t="s">
        <v>135</v>
      </c>
      <c r="D14" s="80">
        <f>E14*G14</f>
        <v>125399.66</v>
      </c>
      <c r="E14" s="79">
        <f>F14*12</f>
        <v>38.88</v>
      </c>
      <c r="F14" s="81">
        <f>F24+F27</f>
        <v>3.24</v>
      </c>
      <c r="G14" s="9">
        <v>3225.3</v>
      </c>
      <c r="H14" s="9">
        <v>1.07</v>
      </c>
      <c r="I14" s="69">
        <v>2.24</v>
      </c>
    </row>
    <row r="15" spans="1:9" s="9" customFormat="1" ht="26.25" customHeight="1">
      <c r="A15" s="125" t="s">
        <v>52</v>
      </c>
      <c r="B15" s="126" t="s">
        <v>53</v>
      </c>
      <c r="C15" s="13"/>
      <c r="D15" s="80"/>
      <c r="E15" s="79"/>
      <c r="F15" s="81"/>
      <c r="I15" s="69"/>
    </row>
    <row r="16" spans="1:9" s="9" customFormat="1" ht="21" customHeight="1">
      <c r="A16" s="125" t="s">
        <v>54</v>
      </c>
      <c r="B16" s="126" t="s">
        <v>53</v>
      </c>
      <c r="C16" s="13"/>
      <c r="D16" s="80"/>
      <c r="E16" s="79"/>
      <c r="F16" s="81"/>
      <c r="I16" s="69"/>
    </row>
    <row r="17" spans="1:9" s="9" customFormat="1" ht="121.5" customHeight="1">
      <c r="A17" s="125" t="s">
        <v>89</v>
      </c>
      <c r="B17" s="126" t="s">
        <v>20</v>
      </c>
      <c r="C17" s="13"/>
      <c r="D17" s="80"/>
      <c r="E17" s="79"/>
      <c r="F17" s="81"/>
      <c r="I17" s="69"/>
    </row>
    <row r="18" spans="1:9" s="9" customFormat="1" ht="26.25" customHeight="1">
      <c r="A18" s="125" t="s">
        <v>90</v>
      </c>
      <c r="B18" s="126" t="s">
        <v>53</v>
      </c>
      <c r="C18" s="13"/>
      <c r="D18" s="80"/>
      <c r="E18" s="79"/>
      <c r="F18" s="81"/>
      <c r="I18" s="69"/>
    </row>
    <row r="19" spans="1:9" s="9" customFormat="1" ht="26.25" customHeight="1">
      <c r="A19" s="125" t="s">
        <v>91</v>
      </c>
      <c r="B19" s="126" t="s">
        <v>53</v>
      </c>
      <c r="C19" s="13"/>
      <c r="D19" s="80"/>
      <c r="E19" s="79"/>
      <c r="F19" s="81"/>
      <c r="I19" s="69"/>
    </row>
    <row r="20" spans="1:9" s="9" customFormat="1" ht="27.75" customHeight="1">
      <c r="A20" s="125" t="s">
        <v>92</v>
      </c>
      <c r="B20" s="126" t="s">
        <v>10</v>
      </c>
      <c r="C20" s="13"/>
      <c r="D20" s="80"/>
      <c r="E20" s="79"/>
      <c r="F20" s="81"/>
      <c r="I20" s="69"/>
    </row>
    <row r="21" spans="1:9" s="9" customFormat="1" ht="15">
      <c r="A21" s="125" t="s">
        <v>93</v>
      </c>
      <c r="B21" s="126" t="s">
        <v>12</v>
      </c>
      <c r="C21" s="13"/>
      <c r="D21" s="80"/>
      <c r="E21" s="79"/>
      <c r="F21" s="81"/>
      <c r="I21" s="69"/>
    </row>
    <row r="22" spans="1:9" s="9" customFormat="1" ht="15">
      <c r="A22" s="125" t="s">
        <v>94</v>
      </c>
      <c r="B22" s="126" t="s">
        <v>53</v>
      </c>
      <c r="C22" s="13"/>
      <c r="D22" s="80"/>
      <c r="E22" s="79"/>
      <c r="F22" s="81"/>
      <c r="I22" s="69"/>
    </row>
    <row r="23" spans="1:9" s="9" customFormat="1" ht="15">
      <c r="A23" s="125" t="s">
        <v>95</v>
      </c>
      <c r="B23" s="126" t="s">
        <v>15</v>
      </c>
      <c r="C23" s="13"/>
      <c r="D23" s="80"/>
      <c r="E23" s="79"/>
      <c r="F23" s="81"/>
      <c r="I23" s="69"/>
    </row>
    <row r="24" spans="1:9" s="9" customFormat="1" ht="15">
      <c r="A24" s="102" t="s">
        <v>64</v>
      </c>
      <c r="B24" s="62"/>
      <c r="C24" s="13"/>
      <c r="D24" s="80"/>
      <c r="E24" s="79"/>
      <c r="F24" s="81">
        <v>3.24</v>
      </c>
      <c r="I24" s="69"/>
    </row>
    <row r="25" spans="1:9" s="9" customFormat="1" ht="15" hidden="1">
      <c r="A25" s="61"/>
      <c r="B25" s="62"/>
      <c r="C25" s="13"/>
      <c r="D25" s="80"/>
      <c r="E25" s="79"/>
      <c r="F25" s="97"/>
      <c r="I25" s="69"/>
    </row>
    <row r="26" spans="1:9" s="9" customFormat="1" ht="15">
      <c r="A26" s="61" t="s">
        <v>72</v>
      </c>
      <c r="B26" s="62" t="s">
        <v>53</v>
      </c>
      <c r="C26" s="13"/>
      <c r="D26" s="80"/>
      <c r="E26" s="79"/>
      <c r="F26" s="97">
        <v>0</v>
      </c>
      <c r="I26" s="69"/>
    </row>
    <row r="27" spans="1:9" s="9" customFormat="1" ht="15">
      <c r="A27" s="102" t="s">
        <v>64</v>
      </c>
      <c r="B27" s="62"/>
      <c r="C27" s="13"/>
      <c r="D27" s="80"/>
      <c r="E27" s="79"/>
      <c r="F27" s="81">
        <f>F26</f>
        <v>0</v>
      </c>
      <c r="I27" s="69"/>
    </row>
    <row r="28" spans="1:9" s="9" customFormat="1" ht="30">
      <c r="A28" s="123" t="s">
        <v>8</v>
      </c>
      <c r="B28" s="127" t="s">
        <v>9</v>
      </c>
      <c r="C28" s="13" t="s">
        <v>136</v>
      </c>
      <c r="D28" s="80">
        <f>E28*G28</f>
        <v>49927.64</v>
      </c>
      <c r="E28" s="79">
        <f>F28*12</f>
        <v>15.48</v>
      </c>
      <c r="F28" s="81">
        <v>1.29</v>
      </c>
      <c r="G28" s="9">
        <v>3225.3</v>
      </c>
      <c r="H28" s="9">
        <v>1.07</v>
      </c>
      <c r="I28" s="69">
        <v>1.14</v>
      </c>
    </row>
    <row r="29" spans="1:254" s="9" customFormat="1" ht="18.75">
      <c r="A29" s="125" t="s">
        <v>96</v>
      </c>
      <c r="B29" s="126" t="s">
        <v>9</v>
      </c>
      <c r="C29" s="13"/>
      <c r="D29" s="80"/>
      <c r="E29" s="79"/>
      <c r="F29" s="81"/>
      <c r="G29" s="47"/>
      <c r="H29" s="48"/>
      <c r="I29" s="49"/>
      <c r="J29" s="49"/>
      <c r="K29" s="49"/>
      <c r="L29" s="50"/>
      <c r="M29" s="49"/>
      <c r="N29" s="51"/>
      <c r="O29" s="47"/>
      <c r="P29" s="48"/>
      <c r="Q29" s="49"/>
      <c r="R29" s="49"/>
      <c r="S29" s="49"/>
      <c r="T29" s="50"/>
      <c r="U29" s="49"/>
      <c r="V29" s="51"/>
      <c r="W29" s="47"/>
      <c r="X29" s="48"/>
      <c r="Y29" s="49"/>
      <c r="Z29" s="49"/>
      <c r="AA29" s="49"/>
      <c r="AB29" s="50"/>
      <c r="AC29" s="49"/>
      <c r="AD29" s="51"/>
      <c r="AE29" s="47"/>
      <c r="AF29" s="48"/>
      <c r="AG29" s="49"/>
      <c r="AH29" s="49"/>
      <c r="AI29" s="49"/>
      <c r="AJ29" s="50"/>
      <c r="AK29" s="49"/>
      <c r="AL29" s="51"/>
      <c r="AM29" s="47"/>
      <c r="AN29" s="48"/>
      <c r="AO29" s="49"/>
      <c r="AP29" s="49"/>
      <c r="AQ29" s="49"/>
      <c r="AR29" s="50"/>
      <c r="AS29" s="49"/>
      <c r="AT29" s="51"/>
      <c r="AU29" s="47"/>
      <c r="AV29" s="48"/>
      <c r="AW29" s="49"/>
      <c r="AX29" s="49"/>
      <c r="AY29" s="49"/>
      <c r="AZ29" s="50"/>
      <c r="BA29" s="49"/>
      <c r="BB29" s="51"/>
      <c r="BC29" s="47"/>
      <c r="BD29" s="48"/>
      <c r="BE29" s="49"/>
      <c r="BF29" s="49"/>
      <c r="BG29" s="49"/>
      <c r="BH29" s="50"/>
      <c r="BI29" s="49"/>
      <c r="BJ29" s="51"/>
      <c r="BK29" s="47"/>
      <c r="BL29" s="48"/>
      <c r="BM29" s="49"/>
      <c r="BN29" s="49"/>
      <c r="BO29" s="52"/>
      <c r="BP29" s="14"/>
      <c r="BQ29" s="13"/>
      <c r="BR29" s="38"/>
      <c r="BS29" s="45"/>
      <c r="BT29" s="46"/>
      <c r="BU29" s="13"/>
      <c r="BV29" s="36"/>
      <c r="BW29" s="13"/>
      <c r="BX29" s="14"/>
      <c r="BY29" s="13"/>
      <c r="BZ29" s="38"/>
      <c r="CA29" s="45"/>
      <c r="CB29" s="46"/>
      <c r="CC29" s="13"/>
      <c r="CD29" s="36"/>
      <c r="CE29" s="13"/>
      <c r="CF29" s="14"/>
      <c r="CG29" s="13"/>
      <c r="CH29" s="38"/>
      <c r="CI29" s="45"/>
      <c r="CJ29" s="46"/>
      <c r="CK29" s="13"/>
      <c r="CL29" s="36"/>
      <c r="CM29" s="13"/>
      <c r="CN29" s="14"/>
      <c r="CO29" s="13"/>
      <c r="CP29" s="38"/>
      <c r="CQ29" s="45"/>
      <c r="CR29" s="46"/>
      <c r="CS29" s="13"/>
      <c r="CT29" s="36"/>
      <c r="CU29" s="13"/>
      <c r="CV29" s="14"/>
      <c r="CW29" s="13"/>
      <c r="CX29" s="38"/>
      <c r="CY29" s="45"/>
      <c r="CZ29" s="46"/>
      <c r="DA29" s="13"/>
      <c r="DB29" s="36"/>
      <c r="DC29" s="13"/>
      <c r="DD29" s="14"/>
      <c r="DE29" s="13"/>
      <c r="DF29" s="38"/>
      <c r="DG29" s="45"/>
      <c r="DH29" s="46"/>
      <c r="DI29" s="13"/>
      <c r="DJ29" s="36"/>
      <c r="DK29" s="13"/>
      <c r="DL29" s="14"/>
      <c r="DM29" s="13"/>
      <c r="DN29" s="38"/>
      <c r="DO29" s="45"/>
      <c r="DP29" s="46"/>
      <c r="DQ29" s="13"/>
      <c r="DR29" s="36"/>
      <c r="DS29" s="13"/>
      <c r="DT29" s="14"/>
      <c r="DU29" s="13"/>
      <c r="DV29" s="38"/>
      <c r="DW29" s="45"/>
      <c r="DX29" s="46"/>
      <c r="DY29" s="13"/>
      <c r="DZ29" s="36"/>
      <c r="EA29" s="13"/>
      <c r="EB29" s="14"/>
      <c r="EC29" s="13"/>
      <c r="ED29" s="38"/>
      <c r="EE29" s="45"/>
      <c r="EF29" s="46"/>
      <c r="EG29" s="13"/>
      <c r="EH29" s="36"/>
      <c r="EI29" s="13"/>
      <c r="EJ29" s="14"/>
      <c r="EK29" s="13"/>
      <c r="EL29" s="38"/>
      <c r="EM29" s="45"/>
      <c r="EN29" s="46"/>
      <c r="EO29" s="13"/>
      <c r="EP29" s="36"/>
      <c r="EQ29" s="13"/>
      <c r="ER29" s="14"/>
      <c r="ES29" s="13"/>
      <c r="ET29" s="38"/>
      <c r="EU29" s="45"/>
      <c r="EV29" s="46"/>
      <c r="EW29" s="13"/>
      <c r="EX29" s="36"/>
      <c r="EY29" s="13"/>
      <c r="EZ29" s="14"/>
      <c r="FA29" s="13"/>
      <c r="FB29" s="38"/>
      <c r="FC29" s="45"/>
      <c r="FD29" s="46"/>
      <c r="FE29" s="13"/>
      <c r="FF29" s="36"/>
      <c r="FG29" s="13"/>
      <c r="FH29" s="14"/>
      <c r="FI29" s="13"/>
      <c r="FJ29" s="38"/>
      <c r="FK29" s="45"/>
      <c r="FL29" s="46"/>
      <c r="FM29" s="13"/>
      <c r="FN29" s="36"/>
      <c r="FO29" s="13"/>
      <c r="FP29" s="14"/>
      <c r="FQ29" s="13"/>
      <c r="FR29" s="38"/>
      <c r="FS29" s="45"/>
      <c r="FT29" s="46"/>
      <c r="FU29" s="13"/>
      <c r="FV29" s="36"/>
      <c r="FW29" s="13"/>
      <c r="FX29" s="14"/>
      <c r="FY29" s="13"/>
      <c r="FZ29" s="38"/>
      <c r="GA29" s="45"/>
      <c r="GB29" s="46"/>
      <c r="GC29" s="13"/>
      <c r="GD29" s="36"/>
      <c r="GE29" s="13"/>
      <c r="GF29" s="14"/>
      <c r="GG29" s="13"/>
      <c r="GH29" s="38"/>
      <c r="GI29" s="45"/>
      <c r="GJ29" s="46"/>
      <c r="GK29" s="13"/>
      <c r="GL29" s="36"/>
      <c r="GM29" s="13"/>
      <c r="GN29" s="14"/>
      <c r="GO29" s="13"/>
      <c r="GP29" s="38"/>
      <c r="GQ29" s="45"/>
      <c r="GR29" s="46"/>
      <c r="GS29" s="13"/>
      <c r="GT29" s="36"/>
      <c r="GU29" s="13"/>
      <c r="GV29" s="14"/>
      <c r="GW29" s="13"/>
      <c r="GX29" s="38"/>
      <c r="GY29" s="45"/>
      <c r="GZ29" s="46"/>
      <c r="HA29" s="13"/>
      <c r="HB29" s="36"/>
      <c r="HC29" s="13"/>
      <c r="HD29" s="14"/>
      <c r="HE29" s="13"/>
      <c r="HF29" s="38"/>
      <c r="HG29" s="45"/>
      <c r="HH29" s="46"/>
      <c r="HI29" s="13"/>
      <c r="HJ29" s="36"/>
      <c r="HK29" s="13"/>
      <c r="HL29" s="14"/>
      <c r="HM29" s="13"/>
      <c r="HN29" s="38"/>
      <c r="HO29" s="45"/>
      <c r="HP29" s="46"/>
      <c r="HQ29" s="13"/>
      <c r="HR29" s="36"/>
      <c r="HS29" s="13"/>
      <c r="HT29" s="14"/>
      <c r="HU29" s="13"/>
      <c r="HV29" s="38"/>
      <c r="HW29" s="45"/>
      <c r="HX29" s="46"/>
      <c r="HY29" s="13"/>
      <c r="HZ29" s="36"/>
      <c r="IA29" s="13"/>
      <c r="IB29" s="14"/>
      <c r="IC29" s="13"/>
      <c r="ID29" s="38"/>
      <c r="IE29" s="45"/>
      <c r="IF29" s="46"/>
      <c r="IG29" s="13"/>
      <c r="IH29" s="36"/>
      <c r="II29" s="13"/>
      <c r="IJ29" s="14"/>
      <c r="IK29" s="13"/>
      <c r="IL29" s="38"/>
      <c r="IM29" s="45"/>
      <c r="IN29" s="46"/>
      <c r="IO29" s="13"/>
      <c r="IP29" s="36"/>
      <c r="IQ29" s="13"/>
      <c r="IR29" s="14"/>
      <c r="IS29" s="13"/>
      <c r="IT29" s="38"/>
    </row>
    <row r="30" spans="1:254" s="9" customFormat="1" ht="18.75">
      <c r="A30" s="125" t="s">
        <v>97</v>
      </c>
      <c r="B30" s="126" t="s">
        <v>98</v>
      </c>
      <c r="C30" s="13"/>
      <c r="D30" s="80"/>
      <c r="E30" s="79"/>
      <c r="F30" s="81"/>
      <c r="G30" s="47"/>
      <c r="H30" s="48"/>
      <c r="I30" s="49"/>
      <c r="J30" s="49"/>
      <c r="K30" s="49"/>
      <c r="L30" s="50"/>
      <c r="M30" s="49"/>
      <c r="N30" s="51"/>
      <c r="O30" s="47"/>
      <c r="P30" s="48"/>
      <c r="Q30" s="49"/>
      <c r="R30" s="49"/>
      <c r="S30" s="49"/>
      <c r="T30" s="50"/>
      <c r="U30" s="49"/>
      <c r="V30" s="51"/>
      <c r="W30" s="47"/>
      <c r="X30" s="48"/>
      <c r="Y30" s="49"/>
      <c r="Z30" s="49"/>
      <c r="AA30" s="49"/>
      <c r="AB30" s="50"/>
      <c r="AC30" s="49"/>
      <c r="AD30" s="51"/>
      <c r="AE30" s="47"/>
      <c r="AF30" s="48"/>
      <c r="AG30" s="49"/>
      <c r="AH30" s="49"/>
      <c r="AI30" s="49"/>
      <c r="AJ30" s="50"/>
      <c r="AK30" s="49"/>
      <c r="AL30" s="51"/>
      <c r="AM30" s="47"/>
      <c r="AN30" s="48"/>
      <c r="AO30" s="49"/>
      <c r="AP30" s="49"/>
      <c r="AQ30" s="49"/>
      <c r="AR30" s="50"/>
      <c r="AS30" s="49"/>
      <c r="AT30" s="51"/>
      <c r="AU30" s="47"/>
      <c r="AV30" s="48"/>
      <c r="AW30" s="49"/>
      <c r="AX30" s="49"/>
      <c r="AY30" s="49"/>
      <c r="AZ30" s="50"/>
      <c r="BA30" s="49"/>
      <c r="BB30" s="51"/>
      <c r="BC30" s="47"/>
      <c r="BD30" s="48"/>
      <c r="BE30" s="49"/>
      <c r="BF30" s="49"/>
      <c r="BG30" s="49"/>
      <c r="BH30" s="50"/>
      <c r="BI30" s="49"/>
      <c r="BJ30" s="51"/>
      <c r="BK30" s="47"/>
      <c r="BL30" s="48"/>
      <c r="BM30" s="49"/>
      <c r="BN30" s="49"/>
      <c r="BO30" s="52"/>
      <c r="BP30" s="14"/>
      <c r="BQ30" s="13"/>
      <c r="BR30" s="38"/>
      <c r="BS30" s="45"/>
      <c r="BT30" s="46"/>
      <c r="BU30" s="13"/>
      <c r="BV30" s="36"/>
      <c r="BW30" s="13"/>
      <c r="BX30" s="14"/>
      <c r="BY30" s="13"/>
      <c r="BZ30" s="38"/>
      <c r="CA30" s="45"/>
      <c r="CB30" s="46"/>
      <c r="CC30" s="13"/>
      <c r="CD30" s="36"/>
      <c r="CE30" s="13"/>
      <c r="CF30" s="14"/>
      <c r="CG30" s="13"/>
      <c r="CH30" s="38"/>
      <c r="CI30" s="45"/>
      <c r="CJ30" s="46"/>
      <c r="CK30" s="13"/>
      <c r="CL30" s="36"/>
      <c r="CM30" s="13"/>
      <c r="CN30" s="14"/>
      <c r="CO30" s="13"/>
      <c r="CP30" s="38"/>
      <c r="CQ30" s="45"/>
      <c r="CR30" s="46"/>
      <c r="CS30" s="13"/>
      <c r="CT30" s="36"/>
      <c r="CU30" s="13"/>
      <c r="CV30" s="14"/>
      <c r="CW30" s="13"/>
      <c r="CX30" s="38"/>
      <c r="CY30" s="45"/>
      <c r="CZ30" s="46"/>
      <c r="DA30" s="13"/>
      <c r="DB30" s="36"/>
      <c r="DC30" s="13"/>
      <c r="DD30" s="14"/>
      <c r="DE30" s="13"/>
      <c r="DF30" s="38"/>
      <c r="DG30" s="45"/>
      <c r="DH30" s="46"/>
      <c r="DI30" s="13"/>
      <c r="DJ30" s="36"/>
      <c r="DK30" s="13"/>
      <c r="DL30" s="14"/>
      <c r="DM30" s="13"/>
      <c r="DN30" s="38"/>
      <c r="DO30" s="45"/>
      <c r="DP30" s="46"/>
      <c r="DQ30" s="13"/>
      <c r="DR30" s="36"/>
      <c r="DS30" s="13"/>
      <c r="DT30" s="14"/>
      <c r="DU30" s="13"/>
      <c r="DV30" s="38"/>
      <c r="DW30" s="45"/>
      <c r="DX30" s="46"/>
      <c r="DY30" s="13"/>
      <c r="DZ30" s="36"/>
      <c r="EA30" s="13"/>
      <c r="EB30" s="14"/>
      <c r="EC30" s="13"/>
      <c r="ED30" s="38"/>
      <c r="EE30" s="45"/>
      <c r="EF30" s="46"/>
      <c r="EG30" s="13"/>
      <c r="EH30" s="36"/>
      <c r="EI30" s="13"/>
      <c r="EJ30" s="14"/>
      <c r="EK30" s="13"/>
      <c r="EL30" s="38"/>
      <c r="EM30" s="45"/>
      <c r="EN30" s="46"/>
      <c r="EO30" s="13"/>
      <c r="EP30" s="36"/>
      <c r="EQ30" s="13"/>
      <c r="ER30" s="14"/>
      <c r="ES30" s="13"/>
      <c r="ET30" s="38"/>
      <c r="EU30" s="45"/>
      <c r="EV30" s="46"/>
      <c r="EW30" s="13"/>
      <c r="EX30" s="36"/>
      <c r="EY30" s="13"/>
      <c r="EZ30" s="14"/>
      <c r="FA30" s="13"/>
      <c r="FB30" s="38"/>
      <c r="FC30" s="45"/>
      <c r="FD30" s="46"/>
      <c r="FE30" s="13"/>
      <c r="FF30" s="36"/>
      <c r="FG30" s="13"/>
      <c r="FH30" s="14"/>
      <c r="FI30" s="13"/>
      <c r="FJ30" s="38"/>
      <c r="FK30" s="45"/>
      <c r="FL30" s="46"/>
      <c r="FM30" s="13"/>
      <c r="FN30" s="36"/>
      <c r="FO30" s="13"/>
      <c r="FP30" s="14"/>
      <c r="FQ30" s="13"/>
      <c r="FR30" s="38"/>
      <c r="FS30" s="45"/>
      <c r="FT30" s="46"/>
      <c r="FU30" s="13"/>
      <c r="FV30" s="36"/>
      <c r="FW30" s="13"/>
      <c r="FX30" s="14"/>
      <c r="FY30" s="13"/>
      <c r="FZ30" s="38"/>
      <c r="GA30" s="45"/>
      <c r="GB30" s="46"/>
      <c r="GC30" s="13"/>
      <c r="GD30" s="36"/>
      <c r="GE30" s="13"/>
      <c r="GF30" s="14"/>
      <c r="GG30" s="13"/>
      <c r="GH30" s="38"/>
      <c r="GI30" s="45"/>
      <c r="GJ30" s="46"/>
      <c r="GK30" s="13"/>
      <c r="GL30" s="36"/>
      <c r="GM30" s="13"/>
      <c r="GN30" s="14"/>
      <c r="GO30" s="13"/>
      <c r="GP30" s="38"/>
      <c r="GQ30" s="45"/>
      <c r="GR30" s="46"/>
      <c r="GS30" s="13"/>
      <c r="GT30" s="36"/>
      <c r="GU30" s="13"/>
      <c r="GV30" s="14"/>
      <c r="GW30" s="13"/>
      <c r="GX30" s="38"/>
      <c r="GY30" s="45"/>
      <c r="GZ30" s="46"/>
      <c r="HA30" s="13"/>
      <c r="HB30" s="36"/>
      <c r="HC30" s="13"/>
      <c r="HD30" s="14"/>
      <c r="HE30" s="13"/>
      <c r="HF30" s="38"/>
      <c r="HG30" s="45"/>
      <c r="HH30" s="46"/>
      <c r="HI30" s="13"/>
      <c r="HJ30" s="36"/>
      <c r="HK30" s="13"/>
      <c r="HL30" s="14"/>
      <c r="HM30" s="13"/>
      <c r="HN30" s="38"/>
      <c r="HO30" s="45"/>
      <c r="HP30" s="46"/>
      <c r="HQ30" s="13"/>
      <c r="HR30" s="36"/>
      <c r="HS30" s="13"/>
      <c r="HT30" s="14"/>
      <c r="HU30" s="13"/>
      <c r="HV30" s="38"/>
      <c r="HW30" s="45"/>
      <c r="HX30" s="46"/>
      <c r="HY30" s="13"/>
      <c r="HZ30" s="36"/>
      <c r="IA30" s="13"/>
      <c r="IB30" s="14"/>
      <c r="IC30" s="13"/>
      <c r="ID30" s="38"/>
      <c r="IE30" s="45"/>
      <c r="IF30" s="46"/>
      <c r="IG30" s="13"/>
      <c r="IH30" s="36"/>
      <c r="II30" s="13"/>
      <c r="IJ30" s="14"/>
      <c r="IK30" s="13"/>
      <c r="IL30" s="38"/>
      <c r="IM30" s="45"/>
      <c r="IN30" s="46"/>
      <c r="IO30" s="13"/>
      <c r="IP30" s="36"/>
      <c r="IQ30" s="13"/>
      <c r="IR30" s="14"/>
      <c r="IS30" s="13"/>
      <c r="IT30" s="38"/>
    </row>
    <row r="31" spans="1:254" s="9" customFormat="1" ht="18.75">
      <c r="A31" s="125" t="s">
        <v>99</v>
      </c>
      <c r="B31" s="126" t="s">
        <v>100</v>
      </c>
      <c r="C31" s="13"/>
      <c r="D31" s="80"/>
      <c r="E31" s="79"/>
      <c r="F31" s="81"/>
      <c r="G31" s="47"/>
      <c r="H31" s="48"/>
      <c r="I31" s="49"/>
      <c r="J31" s="49"/>
      <c r="K31" s="49"/>
      <c r="L31" s="50"/>
      <c r="M31" s="49"/>
      <c r="N31" s="51"/>
      <c r="O31" s="47"/>
      <c r="P31" s="48"/>
      <c r="Q31" s="49"/>
      <c r="R31" s="49"/>
      <c r="S31" s="49"/>
      <c r="T31" s="50"/>
      <c r="U31" s="49"/>
      <c r="V31" s="51"/>
      <c r="W31" s="47"/>
      <c r="X31" s="48"/>
      <c r="Y31" s="49"/>
      <c r="Z31" s="49"/>
      <c r="AA31" s="49"/>
      <c r="AB31" s="50"/>
      <c r="AC31" s="49"/>
      <c r="AD31" s="51"/>
      <c r="AE31" s="47"/>
      <c r="AF31" s="48"/>
      <c r="AG31" s="49"/>
      <c r="AH31" s="49"/>
      <c r="AI31" s="49"/>
      <c r="AJ31" s="50"/>
      <c r="AK31" s="49"/>
      <c r="AL31" s="51"/>
      <c r="AM31" s="47"/>
      <c r="AN31" s="48"/>
      <c r="AO31" s="49"/>
      <c r="AP31" s="49"/>
      <c r="AQ31" s="49"/>
      <c r="AR31" s="50"/>
      <c r="AS31" s="49"/>
      <c r="AT31" s="51"/>
      <c r="AU31" s="47"/>
      <c r="AV31" s="48"/>
      <c r="AW31" s="49"/>
      <c r="AX31" s="49"/>
      <c r="AY31" s="49"/>
      <c r="AZ31" s="50"/>
      <c r="BA31" s="49"/>
      <c r="BB31" s="51"/>
      <c r="BC31" s="47"/>
      <c r="BD31" s="48"/>
      <c r="BE31" s="49"/>
      <c r="BF31" s="49"/>
      <c r="BG31" s="49"/>
      <c r="BH31" s="50"/>
      <c r="BI31" s="49"/>
      <c r="BJ31" s="51"/>
      <c r="BK31" s="47"/>
      <c r="BL31" s="48"/>
      <c r="BM31" s="49"/>
      <c r="BN31" s="49"/>
      <c r="BO31" s="52"/>
      <c r="BP31" s="14"/>
      <c r="BQ31" s="13"/>
      <c r="BR31" s="38"/>
      <c r="BS31" s="45"/>
      <c r="BT31" s="46"/>
      <c r="BU31" s="13"/>
      <c r="BV31" s="36"/>
      <c r="BW31" s="13"/>
      <c r="BX31" s="14"/>
      <c r="BY31" s="13"/>
      <c r="BZ31" s="38"/>
      <c r="CA31" s="45"/>
      <c r="CB31" s="46"/>
      <c r="CC31" s="13"/>
      <c r="CD31" s="36"/>
      <c r="CE31" s="13"/>
      <c r="CF31" s="14"/>
      <c r="CG31" s="13"/>
      <c r="CH31" s="38"/>
      <c r="CI31" s="45"/>
      <c r="CJ31" s="46"/>
      <c r="CK31" s="13"/>
      <c r="CL31" s="36"/>
      <c r="CM31" s="13"/>
      <c r="CN31" s="14"/>
      <c r="CO31" s="13"/>
      <c r="CP31" s="38"/>
      <c r="CQ31" s="45"/>
      <c r="CR31" s="46"/>
      <c r="CS31" s="13"/>
      <c r="CT31" s="36"/>
      <c r="CU31" s="13"/>
      <c r="CV31" s="14"/>
      <c r="CW31" s="13"/>
      <c r="CX31" s="38"/>
      <c r="CY31" s="45"/>
      <c r="CZ31" s="46"/>
      <c r="DA31" s="13"/>
      <c r="DB31" s="36"/>
      <c r="DC31" s="13"/>
      <c r="DD31" s="14"/>
      <c r="DE31" s="13"/>
      <c r="DF31" s="38"/>
      <c r="DG31" s="45"/>
      <c r="DH31" s="46"/>
      <c r="DI31" s="13"/>
      <c r="DJ31" s="36"/>
      <c r="DK31" s="13"/>
      <c r="DL31" s="14"/>
      <c r="DM31" s="13"/>
      <c r="DN31" s="38"/>
      <c r="DO31" s="45"/>
      <c r="DP31" s="46"/>
      <c r="DQ31" s="13"/>
      <c r="DR31" s="36"/>
      <c r="DS31" s="13"/>
      <c r="DT31" s="14"/>
      <c r="DU31" s="13"/>
      <c r="DV31" s="38"/>
      <c r="DW31" s="45"/>
      <c r="DX31" s="46"/>
      <c r="DY31" s="13"/>
      <c r="DZ31" s="36"/>
      <c r="EA31" s="13"/>
      <c r="EB31" s="14"/>
      <c r="EC31" s="13"/>
      <c r="ED31" s="38"/>
      <c r="EE31" s="45"/>
      <c r="EF31" s="46"/>
      <c r="EG31" s="13"/>
      <c r="EH31" s="36"/>
      <c r="EI31" s="13"/>
      <c r="EJ31" s="14"/>
      <c r="EK31" s="13"/>
      <c r="EL31" s="38"/>
      <c r="EM31" s="45"/>
      <c r="EN31" s="46"/>
      <c r="EO31" s="13"/>
      <c r="EP31" s="36"/>
      <c r="EQ31" s="13"/>
      <c r="ER31" s="14"/>
      <c r="ES31" s="13"/>
      <c r="ET31" s="38"/>
      <c r="EU31" s="45"/>
      <c r="EV31" s="46"/>
      <c r="EW31" s="13"/>
      <c r="EX31" s="36"/>
      <c r="EY31" s="13"/>
      <c r="EZ31" s="14"/>
      <c r="FA31" s="13"/>
      <c r="FB31" s="38"/>
      <c r="FC31" s="45"/>
      <c r="FD31" s="46"/>
      <c r="FE31" s="13"/>
      <c r="FF31" s="36"/>
      <c r="FG31" s="13"/>
      <c r="FH31" s="14"/>
      <c r="FI31" s="13"/>
      <c r="FJ31" s="38"/>
      <c r="FK31" s="45"/>
      <c r="FL31" s="46"/>
      <c r="FM31" s="13"/>
      <c r="FN31" s="36"/>
      <c r="FO31" s="13"/>
      <c r="FP31" s="14"/>
      <c r="FQ31" s="13"/>
      <c r="FR31" s="38"/>
      <c r="FS31" s="45"/>
      <c r="FT31" s="46"/>
      <c r="FU31" s="13"/>
      <c r="FV31" s="36"/>
      <c r="FW31" s="13"/>
      <c r="FX31" s="14"/>
      <c r="FY31" s="13"/>
      <c r="FZ31" s="38"/>
      <c r="GA31" s="45"/>
      <c r="GB31" s="46"/>
      <c r="GC31" s="13"/>
      <c r="GD31" s="36"/>
      <c r="GE31" s="13"/>
      <c r="GF31" s="14"/>
      <c r="GG31" s="13"/>
      <c r="GH31" s="38"/>
      <c r="GI31" s="45"/>
      <c r="GJ31" s="46"/>
      <c r="GK31" s="13"/>
      <c r="GL31" s="36"/>
      <c r="GM31" s="13"/>
      <c r="GN31" s="14"/>
      <c r="GO31" s="13"/>
      <c r="GP31" s="38"/>
      <c r="GQ31" s="45"/>
      <c r="GR31" s="46"/>
      <c r="GS31" s="13"/>
      <c r="GT31" s="36"/>
      <c r="GU31" s="13"/>
      <c r="GV31" s="14"/>
      <c r="GW31" s="13"/>
      <c r="GX31" s="38"/>
      <c r="GY31" s="45"/>
      <c r="GZ31" s="46"/>
      <c r="HA31" s="13"/>
      <c r="HB31" s="36"/>
      <c r="HC31" s="13"/>
      <c r="HD31" s="14"/>
      <c r="HE31" s="13"/>
      <c r="HF31" s="38"/>
      <c r="HG31" s="45"/>
      <c r="HH31" s="46"/>
      <c r="HI31" s="13"/>
      <c r="HJ31" s="36"/>
      <c r="HK31" s="13"/>
      <c r="HL31" s="14"/>
      <c r="HM31" s="13"/>
      <c r="HN31" s="38"/>
      <c r="HO31" s="45"/>
      <c r="HP31" s="46"/>
      <c r="HQ31" s="13"/>
      <c r="HR31" s="36"/>
      <c r="HS31" s="13"/>
      <c r="HT31" s="14"/>
      <c r="HU31" s="13"/>
      <c r="HV31" s="38"/>
      <c r="HW31" s="45"/>
      <c r="HX31" s="46"/>
      <c r="HY31" s="13"/>
      <c r="HZ31" s="36"/>
      <c r="IA31" s="13"/>
      <c r="IB31" s="14"/>
      <c r="IC31" s="13"/>
      <c r="ID31" s="38"/>
      <c r="IE31" s="45"/>
      <c r="IF31" s="46"/>
      <c r="IG31" s="13"/>
      <c r="IH31" s="36"/>
      <c r="II31" s="13"/>
      <c r="IJ31" s="14"/>
      <c r="IK31" s="13"/>
      <c r="IL31" s="38"/>
      <c r="IM31" s="45"/>
      <c r="IN31" s="46"/>
      <c r="IO31" s="13"/>
      <c r="IP31" s="36"/>
      <c r="IQ31" s="13"/>
      <c r="IR31" s="14"/>
      <c r="IS31" s="13"/>
      <c r="IT31" s="38"/>
    </row>
    <row r="32" spans="1:254" s="9" customFormat="1" ht="18.75">
      <c r="A32" s="125" t="s">
        <v>46</v>
      </c>
      <c r="B32" s="126" t="s">
        <v>9</v>
      </c>
      <c r="C32" s="13"/>
      <c r="D32" s="80"/>
      <c r="E32" s="79"/>
      <c r="F32" s="81"/>
      <c r="G32" s="47"/>
      <c r="H32" s="48"/>
      <c r="I32" s="49"/>
      <c r="J32" s="49"/>
      <c r="K32" s="49"/>
      <c r="L32" s="50"/>
      <c r="M32" s="49"/>
      <c r="N32" s="51"/>
      <c r="O32" s="47"/>
      <c r="P32" s="48"/>
      <c r="Q32" s="49"/>
      <c r="R32" s="49"/>
      <c r="S32" s="49"/>
      <c r="T32" s="50"/>
      <c r="U32" s="49"/>
      <c r="V32" s="51"/>
      <c r="W32" s="47"/>
      <c r="X32" s="48"/>
      <c r="Y32" s="49"/>
      <c r="Z32" s="49"/>
      <c r="AA32" s="49"/>
      <c r="AB32" s="50"/>
      <c r="AC32" s="49"/>
      <c r="AD32" s="51"/>
      <c r="AE32" s="47"/>
      <c r="AF32" s="48"/>
      <c r="AG32" s="49"/>
      <c r="AH32" s="49"/>
      <c r="AI32" s="49"/>
      <c r="AJ32" s="50"/>
      <c r="AK32" s="49"/>
      <c r="AL32" s="51"/>
      <c r="AM32" s="47"/>
      <c r="AN32" s="48"/>
      <c r="AO32" s="49"/>
      <c r="AP32" s="49"/>
      <c r="AQ32" s="49"/>
      <c r="AR32" s="50"/>
      <c r="AS32" s="49"/>
      <c r="AT32" s="51"/>
      <c r="AU32" s="47"/>
      <c r="AV32" s="48"/>
      <c r="AW32" s="49"/>
      <c r="AX32" s="49"/>
      <c r="AY32" s="49"/>
      <c r="AZ32" s="50"/>
      <c r="BA32" s="49"/>
      <c r="BB32" s="51"/>
      <c r="BC32" s="47"/>
      <c r="BD32" s="48"/>
      <c r="BE32" s="49"/>
      <c r="BF32" s="49"/>
      <c r="BG32" s="49"/>
      <c r="BH32" s="50"/>
      <c r="BI32" s="49"/>
      <c r="BJ32" s="51"/>
      <c r="BK32" s="47"/>
      <c r="BL32" s="48"/>
      <c r="BM32" s="49"/>
      <c r="BN32" s="49"/>
      <c r="BO32" s="52"/>
      <c r="BP32" s="14"/>
      <c r="BQ32" s="13"/>
      <c r="BR32" s="38"/>
      <c r="BS32" s="45"/>
      <c r="BT32" s="46"/>
      <c r="BU32" s="13"/>
      <c r="BV32" s="36"/>
      <c r="BW32" s="13"/>
      <c r="BX32" s="14"/>
      <c r="BY32" s="13"/>
      <c r="BZ32" s="38"/>
      <c r="CA32" s="45"/>
      <c r="CB32" s="46"/>
      <c r="CC32" s="13"/>
      <c r="CD32" s="36"/>
      <c r="CE32" s="13"/>
      <c r="CF32" s="14"/>
      <c r="CG32" s="13"/>
      <c r="CH32" s="38"/>
      <c r="CI32" s="45"/>
      <c r="CJ32" s="46"/>
      <c r="CK32" s="13"/>
      <c r="CL32" s="36"/>
      <c r="CM32" s="13"/>
      <c r="CN32" s="14"/>
      <c r="CO32" s="13"/>
      <c r="CP32" s="38"/>
      <c r="CQ32" s="45"/>
      <c r="CR32" s="46"/>
      <c r="CS32" s="13"/>
      <c r="CT32" s="36"/>
      <c r="CU32" s="13"/>
      <c r="CV32" s="14"/>
      <c r="CW32" s="13"/>
      <c r="CX32" s="38"/>
      <c r="CY32" s="45"/>
      <c r="CZ32" s="46"/>
      <c r="DA32" s="13"/>
      <c r="DB32" s="36"/>
      <c r="DC32" s="13"/>
      <c r="DD32" s="14"/>
      <c r="DE32" s="13"/>
      <c r="DF32" s="38"/>
      <c r="DG32" s="45"/>
      <c r="DH32" s="46"/>
      <c r="DI32" s="13"/>
      <c r="DJ32" s="36"/>
      <c r="DK32" s="13"/>
      <c r="DL32" s="14"/>
      <c r="DM32" s="13"/>
      <c r="DN32" s="38"/>
      <c r="DO32" s="45"/>
      <c r="DP32" s="46"/>
      <c r="DQ32" s="13"/>
      <c r="DR32" s="36"/>
      <c r="DS32" s="13"/>
      <c r="DT32" s="14"/>
      <c r="DU32" s="13"/>
      <c r="DV32" s="38"/>
      <c r="DW32" s="45"/>
      <c r="DX32" s="46"/>
      <c r="DY32" s="13"/>
      <c r="DZ32" s="36"/>
      <c r="EA32" s="13"/>
      <c r="EB32" s="14"/>
      <c r="EC32" s="13"/>
      <c r="ED32" s="38"/>
      <c r="EE32" s="45"/>
      <c r="EF32" s="46"/>
      <c r="EG32" s="13"/>
      <c r="EH32" s="36"/>
      <c r="EI32" s="13"/>
      <c r="EJ32" s="14"/>
      <c r="EK32" s="13"/>
      <c r="EL32" s="38"/>
      <c r="EM32" s="45"/>
      <c r="EN32" s="46"/>
      <c r="EO32" s="13"/>
      <c r="EP32" s="36"/>
      <c r="EQ32" s="13"/>
      <c r="ER32" s="14"/>
      <c r="ES32" s="13"/>
      <c r="ET32" s="38"/>
      <c r="EU32" s="45"/>
      <c r="EV32" s="46"/>
      <c r="EW32" s="13"/>
      <c r="EX32" s="36"/>
      <c r="EY32" s="13"/>
      <c r="EZ32" s="14"/>
      <c r="FA32" s="13"/>
      <c r="FB32" s="38"/>
      <c r="FC32" s="45"/>
      <c r="FD32" s="46"/>
      <c r="FE32" s="13"/>
      <c r="FF32" s="36"/>
      <c r="FG32" s="13"/>
      <c r="FH32" s="14"/>
      <c r="FI32" s="13"/>
      <c r="FJ32" s="38"/>
      <c r="FK32" s="45"/>
      <c r="FL32" s="46"/>
      <c r="FM32" s="13"/>
      <c r="FN32" s="36"/>
      <c r="FO32" s="13"/>
      <c r="FP32" s="14"/>
      <c r="FQ32" s="13"/>
      <c r="FR32" s="38"/>
      <c r="FS32" s="45"/>
      <c r="FT32" s="46"/>
      <c r="FU32" s="13"/>
      <c r="FV32" s="36"/>
      <c r="FW32" s="13"/>
      <c r="FX32" s="14"/>
      <c r="FY32" s="13"/>
      <c r="FZ32" s="38"/>
      <c r="GA32" s="45"/>
      <c r="GB32" s="46"/>
      <c r="GC32" s="13"/>
      <c r="GD32" s="36"/>
      <c r="GE32" s="13"/>
      <c r="GF32" s="14"/>
      <c r="GG32" s="13"/>
      <c r="GH32" s="38"/>
      <c r="GI32" s="45"/>
      <c r="GJ32" s="46"/>
      <c r="GK32" s="13"/>
      <c r="GL32" s="36"/>
      <c r="GM32" s="13"/>
      <c r="GN32" s="14"/>
      <c r="GO32" s="13"/>
      <c r="GP32" s="38"/>
      <c r="GQ32" s="45"/>
      <c r="GR32" s="46"/>
      <c r="GS32" s="13"/>
      <c r="GT32" s="36"/>
      <c r="GU32" s="13"/>
      <c r="GV32" s="14"/>
      <c r="GW32" s="13"/>
      <c r="GX32" s="38"/>
      <c r="GY32" s="45"/>
      <c r="GZ32" s="46"/>
      <c r="HA32" s="13"/>
      <c r="HB32" s="36"/>
      <c r="HC32" s="13"/>
      <c r="HD32" s="14"/>
      <c r="HE32" s="13"/>
      <c r="HF32" s="38"/>
      <c r="HG32" s="45"/>
      <c r="HH32" s="46"/>
      <c r="HI32" s="13"/>
      <c r="HJ32" s="36"/>
      <c r="HK32" s="13"/>
      <c r="HL32" s="14"/>
      <c r="HM32" s="13"/>
      <c r="HN32" s="38"/>
      <c r="HO32" s="45"/>
      <c r="HP32" s="46"/>
      <c r="HQ32" s="13"/>
      <c r="HR32" s="36"/>
      <c r="HS32" s="13"/>
      <c r="HT32" s="14"/>
      <c r="HU32" s="13"/>
      <c r="HV32" s="38"/>
      <c r="HW32" s="45"/>
      <c r="HX32" s="46"/>
      <c r="HY32" s="13"/>
      <c r="HZ32" s="36"/>
      <c r="IA32" s="13"/>
      <c r="IB32" s="14"/>
      <c r="IC32" s="13"/>
      <c r="ID32" s="38"/>
      <c r="IE32" s="45"/>
      <c r="IF32" s="46"/>
      <c r="IG32" s="13"/>
      <c r="IH32" s="36"/>
      <c r="II32" s="13"/>
      <c r="IJ32" s="14"/>
      <c r="IK32" s="13"/>
      <c r="IL32" s="38"/>
      <c r="IM32" s="45"/>
      <c r="IN32" s="46"/>
      <c r="IO32" s="13"/>
      <c r="IP32" s="36"/>
      <c r="IQ32" s="13"/>
      <c r="IR32" s="14"/>
      <c r="IS32" s="13"/>
      <c r="IT32" s="38"/>
    </row>
    <row r="33" spans="1:254" s="9" customFormat="1" ht="25.5">
      <c r="A33" s="125" t="s">
        <v>47</v>
      </c>
      <c r="B33" s="126" t="s">
        <v>10</v>
      </c>
      <c r="C33" s="13"/>
      <c r="D33" s="80"/>
      <c r="E33" s="79"/>
      <c r="F33" s="81"/>
      <c r="G33" s="47"/>
      <c r="H33" s="48"/>
      <c r="I33" s="49"/>
      <c r="J33" s="49"/>
      <c r="K33" s="49"/>
      <c r="L33" s="50"/>
      <c r="M33" s="49"/>
      <c r="N33" s="51"/>
      <c r="O33" s="47"/>
      <c r="P33" s="48"/>
      <c r="Q33" s="49"/>
      <c r="R33" s="49"/>
      <c r="S33" s="49"/>
      <c r="T33" s="50"/>
      <c r="U33" s="49"/>
      <c r="V33" s="51"/>
      <c r="W33" s="47"/>
      <c r="X33" s="48"/>
      <c r="Y33" s="49"/>
      <c r="Z33" s="49"/>
      <c r="AA33" s="49"/>
      <c r="AB33" s="50"/>
      <c r="AC33" s="49"/>
      <c r="AD33" s="51"/>
      <c r="AE33" s="47"/>
      <c r="AF33" s="48"/>
      <c r="AG33" s="49"/>
      <c r="AH33" s="49"/>
      <c r="AI33" s="49"/>
      <c r="AJ33" s="50"/>
      <c r="AK33" s="49"/>
      <c r="AL33" s="51"/>
      <c r="AM33" s="47"/>
      <c r="AN33" s="48"/>
      <c r="AO33" s="49"/>
      <c r="AP33" s="49"/>
      <c r="AQ33" s="49"/>
      <c r="AR33" s="50"/>
      <c r="AS33" s="49"/>
      <c r="AT33" s="51"/>
      <c r="AU33" s="47"/>
      <c r="AV33" s="48"/>
      <c r="AW33" s="49"/>
      <c r="AX33" s="49"/>
      <c r="AY33" s="49"/>
      <c r="AZ33" s="50"/>
      <c r="BA33" s="49"/>
      <c r="BB33" s="51"/>
      <c r="BC33" s="47"/>
      <c r="BD33" s="48"/>
      <c r="BE33" s="49"/>
      <c r="BF33" s="49"/>
      <c r="BG33" s="49"/>
      <c r="BH33" s="50"/>
      <c r="BI33" s="49"/>
      <c r="BJ33" s="51"/>
      <c r="BK33" s="47"/>
      <c r="BL33" s="48"/>
      <c r="BM33" s="49"/>
      <c r="BN33" s="49"/>
      <c r="BO33" s="52"/>
      <c r="BP33" s="14"/>
      <c r="BQ33" s="13"/>
      <c r="BR33" s="38"/>
      <c r="BS33" s="45"/>
      <c r="BT33" s="46"/>
      <c r="BU33" s="13"/>
      <c r="BV33" s="36"/>
      <c r="BW33" s="13"/>
      <c r="BX33" s="14"/>
      <c r="BY33" s="13"/>
      <c r="BZ33" s="38"/>
      <c r="CA33" s="45"/>
      <c r="CB33" s="46"/>
      <c r="CC33" s="13"/>
      <c r="CD33" s="36"/>
      <c r="CE33" s="13"/>
      <c r="CF33" s="14"/>
      <c r="CG33" s="13"/>
      <c r="CH33" s="38"/>
      <c r="CI33" s="45"/>
      <c r="CJ33" s="46"/>
      <c r="CK33" s="13"/>
      <c r="CL33" s="36"/>
      <c r="CM33" s="13"/>
      <c r="CN33" s="14"/>
      <c r="CO33" s="13"/>
      <c r="CP33" s="38"/>
      <c r="CQ33" s="45"/>
      <c r="CR33" s="46"/>
      <c r="CS33" s="13"/>
      <c r="CT33" s="36"/>
      <c r="CU33" s="13"/>
      <c r="CV33" s="14"/>
      <c r="CW33" s="13"/>
      <c r="CX33" s="38"/>
      <c r="CY33" s="45"/>
      <c r="CZ33" s="46"/>
      <c r="DA33" s="13"/>
      <c r="DB33" s="36"/>
      <c r="DC33" s="13"/>
      <c r="DD33" s="14"/>
      <c r="DE33" s="13"/>
      <c r="DF33" s="38"/>
      <c r="DG33" s="45"/>
      <c r="DH33" s="46"/>
      <c r="DI33" s="13"/>
      <c r="DJ33" s="36"/>
      <c r="DK33" s="13"/>
      <c r="DL33" s="14"/>
      <c r="DM33" s="13"/>
      <c r="DN33" s="38"/>
      <c r="DO33" s="45"/>
      <c r="DP33" s="46"/>
      <c r="DQ33" s="13"/>
      <c r="DR33" s="36"/>
      <c r="DS33" s="13"/>
      <c r="DT33" s="14"/>
      <c r="DU33" s="13"/>
      <c r="DV33" s="38"/>
      <c r="DW33" s="45"/>
      <c r="DX33" s="46"/>
      <c r="DY33" s="13"/>
      <c r="DZ33" s="36"/>
      <c r="EA33" s="13"/>
      <c r="EB33" s="14"/>
      <c r="EC33" s="13"/>
      <c r="ED33" s="38"/>
      <c r="EE33" s="45"/>
      <c r="EF33" s="46"/>
      <c r="EG33" s="13"/>
      <c r="EH33" s="36"/>
      <c r="EI33" s="13"/>
      <c r="EJ33" s="14"/>
      <c r="EK33" s="13"/>
      <c r="EL33" s="38"/>
      <c r="EM33" s="45"/>
      <c r="EN33" s="46"/>
      <c r="EO33" s="13"/>
      <c r="EP33" s="36"/>
      <c r="EQ33" s="13"/>
      <c r="ER33" s="14"/>
      <c r="ES33" s="13"/>
      <c r="ET33" s="38"/>
      <c r="EU33" s="45"/>
      <c r="EV33" s="46"/>
      <c r="EW33" s="13"/>
      <c r="EX33" s="36"/>
      <c r="EY33" s="13"/>
      <c r="EZ33" s="14"/>
      <c r="FA33" s="13"/>
      <c r="FB33" s="38"/>
      <c r="FC33" s="45"/>
      <c r="FD33" s="46"/>
      <c r="FE33" s="13"/>
      <c r="FF33" s="36"/>
      <c r="FG33" s="13"/>
      <c r="FH33" s="14"/>
      <c r="FI33" s="13"/>
      <c r="FJ33" s="38"/>
      <c r="FK33" s="45"/>
      <c r="FL33" s="46"/>
      <c r="FM33" s="13"/>
      <c r="FN33" s="36"/>
      <c r="FO33" s="13"/>
      <c r="FP33" s="14"/>
      <c r="FQ33" s="13"/>
      <c r="FR33" s="38"/>
      <c r="FS33" s="45"/>
      <c r="FT33" s="46"/>
      <c r="FU33" s="13"/>
      <c r="FV33" s="36"/>
      <c r="FW33" s="13"/>
      <c r="FX33" s="14"/>
      <c r="FY33" s="13"/>
      <c r="FZ33" s="38"/>
      <c r="GA33" s="45"/>
      <c r="GB33" s="46"/>
      <c r="GC33" s="13"/>
      <c r="GD33" s="36"/>
      <c r="GE33" s="13"/>
      <c r="GF33" s="14"/>
      <c r="GG33" s="13"/>
      <c r="GH33" s="38"/>
      <c r="GI33" s="45"/>
      <c r="GJ33" s="46"/>
      <c r="GK33" s="13"/>
      <c r="GL33" s="36"/>
      <c r="GM33" s="13"/>
      <c r="GN33" s="14"/>
      <c r="GO33" s="13"/>
      <c r="GP33" s="38"/>
      <c r="GQ33" s="45"/>
      <c r="GR33" s="46"/>
      <c r="GS33" s="13"/>
      <c r="GT33" s="36"/>
      <c r="GU33" s="13"/>
      <c r="GV33" s="14"/>
      <c r="GW33" s="13"/>
      <c r="GX33" s="38"/>
      <c r="GY33" s="45"/>
      <c r="GZ33" s="46"/>
      <c r="HA33" s="13"/>
      <c r="HB33" s="36"/>
      <c r="HC33" s="13"/>
      <c r="HD33" s="14"/>
      <c r="HE33" s="13"/>
      <c r="HF33" s="38"/>
      <c r="HG33" s="45"/>
      <c r="HH33" s="46"/>
      <c r="HI33" s="13"/>
      <c r="HJ33" s="36"/>
      <c r="HK33" s="13"/>
      <c r="HL33" s="14"/>
      <c r="HM33" s="13"/>
      <c r="HN33" s="38"/>
      <c r="HO33" s="45"/>
      <c r="HP33" s="46"/>
      <c r="HQ33" s="13"/>
      <c r="HR33" s="36"/>
      <c r="HS33" s="13"/>
      <c r="HT33" s="14"/>
      <c r="HU33" s="13"/>
      <c r="HV33" s="38"/>
      <c r="HW33" s="45"/>
      <c r="HX33" s="46"/>
      <c r="HY33" s="13"/>
      <c r="HZ33" s="36"/>
      <c r="IA33" s="13"/>
      <c r="IB33" s="14"/>
      <c r="IC33" s="13"/>
      <c r="ID33" s="38"/>
      <c r="IE33" s="45"/>
      <c r="IF33" s="46"/>
      <c r="IG33" s="13"/>
      <c r="IH33" s="36"/>
      <c r="II33" s="13"/>
      <c r="IJ33" s="14"/>
      <c r="IK33" s="13"/>
      <c r="IL33" s="38"/>
      <c r="IM33" s="45"/>
      <c r="IN33" s="46"/>
      <c r="IO33" s="13"/>
      <c r="IP33" s="36"/>
      <c r="IQ33" s="13"/>
      <c r="IR33" s="14"/>
      <c r="IS33" s="13"/>
      <c r="IT33" s="38"/>
    </row>
    <row r="34" spans="1:254" s="9" customFormat="1" ht="18.75">
      <c r="A34" s="125" t="s">
        <v>55</v>
      </c>
      <c r="B34" s="126" t="s">
        <v>9</v>
      </c>
      <c r="C34" s="13"/>
      <c r="D34" s="80"/>
      <c r="E34" s="79"/>
      <c r="F34" s="81"/>
      <c r="G34" s="47"/>
      <c r="H34" s="48"/>
      <c r="I34" s="49"/>
      <c r="J34" s="49"/>
      <c r="K34" s="49"/>
      <c r="L34" s="50"/>
      <c r="M34" s="49"/>
      <c r="N34" s="51"/>
      <c r="O34" s="47"/>
      <c r="P34" s="48"/>
      <c r="Q34" s="49"/>
      <c r="R34" s="49"/>
      <c r="S34" s="49"/>
      <c r="T34" s="50"/>
      <c r="U34" s="49"/>
      <c r="V34" s="51"/>
      <c r="W34" s="47"/>
      <c r="X34" s="48"/>
      <c r="Y34" s="49"/>
      <c r="Z34" s="49"/>
      <c r="AA34" s="49"/>
      <c r="AB34" s="50"/>
      <c r="AC34" s="49"/>
      <c r="AD34" s="51"/>
      <c r="AE34" s="47"/>
      <c r="AF34" s="48"/>
      <c r="AG34" s="49"/>
      <c r="AH34" s="49"/>
      <c r="AI34" s="49"/>
      <c r="AJ34" s="50"/>
      <c r="AK34" s="49"/>
      <c r="AL34" s="51"/>
      <c r="AM34" s="47"/>
      <c r="AN34" s="48"/>
      <c r="AO34" s="49"/>
      <c r="AP34" s="49"/>
      <c r="AQ34" s="49"/>
      <c r="AR34" s="50"/>
      <c r="AS34" s="49"/>
      <c r="AT34" s="51"/>
      <c r="AU34" s="47"/>
      <c r="AV34" s="48"/>
      <c r="AW34" s="49"/>
      <c r="AX34" s="49"/>
      <c r="AY34" s="49"/>
      <c r="AZ34" s="50"/>
      <c r="BA34" s="49"/>
      <c r="BB34" s="51"/>
      <c r="BC34" s="47"/>
      <c r="BD34" s="48"/>
      <c r="BE34" s="49"/>
      <c r="BF34" s="49"/>
      <c r="BG34" s="49"/>
      <c r="BH34" s="50"/>
      <c r="BI34" s="49"/>
      <c r="BJ34" s="51"/>
      <c r="BK34" s="47"/>
      <c r="BL34" s="48"/>
      <c r="BM34" s="49"/>
      <c r="BN34" s="49"/>
      <c r="BO34" s="52"/>
      <c r="BP34" s="14"/>
      <c r="BQ34" s="13"/>
      <c r="BR34" s="38"/>
      <c r="BS34" s="45"/>
      <c r="BT34" s="46"/>
      <c r="BU34" s="13"/>
      <c r="BV34" s="36"/>
      <c r="BW34" s="13"/>
      <c r="BX34" s="14"/>
      <c r="BY34" s="13"/>
      <c r="BZ34" s="38"/>
      <c r="CA34" s="45"/>
      <c r="CB34" s="46"/>
      <c r="CC34" s="13"/>
      <c r="CD34" s="36"/>
      <c r="CE34" s="13"/>
      <c r="CF34" s="14"/>
      <c r="CG34" s="13"/>
      <c r="CH34" s="38"/>
      <c r="CI34" s="45"/>
      <c r="CJ34" s="46"/>
      <c r="CK34" s="13"/>
      <c r="CL34" s="36"/>
      <c r="CM34" s="13"/>
      <c r="CN34" s="14"/>
      <c r="CO34" s="13"/>
      <c r="CP34" s="38"/>
      <c r="CQ34" s="45"/>
      <c r="CR34" s="46"/>
      <c r="CS34" s="13"/>
      <c r="CT34" s="36"/>
      <c r="CU34" s="13"/>
      <c r="CV34" s="14"/>
      <c r="CW34" s="13"/>
      <c r="CX34" s="38"/>
      <c r="CY34" s="45"/>
      <c r="CZ34" s="46"/>
      <c r="DA34" s="13"/>
      <c r="DB34" s="36"/>
      <c r="DC34" s="13"/>
      <c r="DD34" s="14"/>
      <c r="DE34" s="13"/>
      <c r="DF34" s="38"/>
      <c r="DG34" s="45"/>
      <c r="DH34" s="46"/>
      <c r="DI34" s="13"/>
      <c r="DJ34" s="36"/>
      <c r="DK34" s="13"/>
      <c r="DL34" s="14"/>
      <c r="DM34" s="13"/>
      <c r="DN34" s="38"/>
      <c r="DO34" s="45"/>
      <c r="DP34" s="46"/>
      <c r="DQ34" s="13"/>
      <c r="DR34" s="36"/>
      <c r="DS34" s="13"/>
      <c r="DT34" s="14"/>
      <c r="DU34" s="13"/>
      <c r="DV34" s="38"/>
      <c r="DW34" s="45"/>
      <c r="DX34" s="46"/>
      <c r="DY34" s="13"/>
      <c r="DZ34" s="36"/>
      <c r="EA34" s="13"/>
      <c r="EB34" s="14"/>
      <c r="EC34" s="13"/>
      <c r="ED34" s="38"/>
      <c r="EE34" s="45"/>
      <c r="EF34" s="46"/>
      <c r="EG34" s="13"/>
      <c r="EH34" s="36"/>
      <c r="EI34" s="13"/>
      <c r="EJ34" s="14"/>
      <c r="EK34" s="13"/>
      <c r="EL34" s="38"/>
      <c r="EM34" s="45"/>
      <c r="EN34" s="46"/>
      <c r="EO34" s="13"/>
      <c r="EP34" s="36"/>
      <c r="EQ34" s="13"/>
      <c r="ER34" s="14"/>
      <c r="ES34" s="13"/>
      <c r="ET34" s="38"/>
      <c r="EU34" s="45"/>
      <c r="EV34" s="46"/>
      <c r="EW34" s="13"/>
      <c r="EX34" s="36"/>
      <c r="EY34" s="13"/>
      <c r="EZ34" s="14"/>
      <c r="FA34" s="13"/>
      <c r="FB34" s="38"/>
      <c r="FC34" s="45"/>
      <c r="FD34" s="46"/>
      <c r="FE34" s="13"/>
      <c r="FF34" s="36"/>
      <c r="FG34" s="13"/>
      <c r="FH34" s="14"/>
      <c r="FI34" s="13"/>
      <c r="FJ34" s="38"/>
      <c r="FK34" s="45"/>
      <c r="FL34" s="46"/>
      <c r="FM34" s="13"/>
      <c r="FN34" s="36"/>
      <c r="FO34" s="13"/>
      <c r="FP34" s="14"/>
      <c r="FQ34" s="13"/>
      <c r="FR34" s="38"/>
      <c r="FS34" s="45"/>
      <c r="FT34" s="46"/>
      <c r="FU34" s="13"/>
      <c r="FV34" s="36"/>
      <c r="FW34" s="13"/>
      <c r="FX34" s="14"/>
      <c r="FY34" s="13"/>
      <c r="FZ34" s="38"/>
      <c r="GA34" s="45"/>
      <c r="GB34" s="46"/>
      <c r="GC34" s="13"/>
      <c r="GD34" s="36"/>
      <c r="GE34" s="13"/>
      <c r="GF34" s="14"/>
      <c r="GG34" s="13"/>
      <c r="GH34" s="38"/>
      <c r="GI34" s="45"/>
      <c r="GJ34" s="46"/>
      <c r="GK34" s="13"/>
      <c r="GL34" s="36"/>
      <c r="GM34" s="13"/>
      <c r="GN34" s="14"/>
      <c r="GO34" s="13"/>
      <c r="GP34" s="38"/>
      <c r="GQ34" s="45"/>
      <c r="GR34" s="46"/>
      <c r="GS34" s="13"/>
      <c r="GT34" s="36"/>
      <c r="GU34" s="13"/>
      <c r="GV34" s="14"/>
      <c r="GW34" s="13"/>
      <c r="GX34" s="38"/>
      <c r="GY34" s="45"/>
      <c r="GZ34" s="46"/>
      <c r="HA34" s="13"/>
      <c r="HB34" s="36"/>
      <c r="HC34" s="13"/>
      <c r="HD34" s="14"/>
      <c r="HE34" s="13"/>
      <c r="HF34" s="38"/>
      <c r="HG34" s="45"/>
      <c r="HH34" s="46"/>
      <c r="HI34" s="13"/>
      <c r="HJ34" s="36"/>
      <c r="HK34" s="13"/>
      <c r="HL34" s="14"/>
      <c r="HM34" s="13"/>
      <c r="HN34" s="38"/>
      <c r="HO34" s="45"/>
      <c r="HP34" s="46"/>
      <c r="HQ34" s="13"/>
      <c r="HR34" s="36"/>
      <c r="HS34" s="13"/>
      <c r="HT34" s="14"/>
      <c r="HU34" s="13"/>
      <c r="HV34" s="38"/>
      <c r="HW34" s="45"/>
      <c r="HX34" s="46"/>
      <c r="HY34" s="13"/>
      <c r="HZ34" s="36"/>
      <c r="IA34" s="13"/>
      <c r="IB34" s="14"/>
      <c r="IC34" s="13"/>
      <c r="ID34" s="38"/>
      <c r="IE34" s="45"/>
      <c r="IF34" s="46"/>
      <c r="IG34" s="13"/>
      <c r="IH34" s="36"/>
      <c r="II34" s="13"/>
      <c r="IJ34" s="14"/>
      <c r="IK34" s="13"/>
      <c r="IL34" s="38"/>
      <c r="IM34" s="45"/>
      <c r="IN34" s="46"/>
      <c r="IO34" s="13"/>
      <c r="IP34" s="36"/>
      <c r="IQ34" s="13"/>
      <c r="IR34" s="14"/>
      <c r="IS34" s="13"/>
      <c r="IT34" s="38"/>
    </row>
    <row r="35" spans="1:254" s="9" customFormat="1" ht="18.75">
      <c r="A35" s="125" t="s">
        <v>56</v>
      </c>
      <c r="B35" s="126" t="s">
        <v>9</v>
      </c>
      <c r="C35" s="13"/>
      <c r="D35" s="80"/>
      <c r="E35" s="79"/>
      <c r="F35" s="81"/>
      <c r="G35" s="47"/>
      <c r="H35" s="48"/>
      <c r="I35" s="49"/>
      <c r="J35" s="49"/>
      <c r="K35" s="49"/>
      <c r="L35" s="50"/>
      <c r="M35" s="49"/>
      <c r="N35" s="51"/>
      <c r="O35" s="47"/>
      <c r="P35" s="48"/>
      <c r="Q35" s="49"/>
      <c r="R35" s="49"/>
      <c r="S35" s="49"/>
      <c r="T35" s="50"/>
      <c r="U35" s="49"/>
      <c r="V35" s="51"/>
      <c r="W35" s="47"/>
      <c r="X35" s="48"/>
      <c r="Y35" s="49"/>
      <c r="Z35" s="49"/>
      <c r="AA35" s="49"/>
      <c r="AB35" s="50"/>
      <c r="AC35" s="49"/>
      <c r="AD35" s="51"/>
      <c r="AE35" s="47"/>
      <c r="AF35" s="48"/>
      <c r="AG35" s="49"/>
      <c r="AH35" s="49"/>
      <c r="AI35" s="49"/>
      <c r="AJ35" s="50"/>
      <c r="AK35" s="49"/>
      <c r="AL35" s="51"/>
      <c r="AM35" s="47"/>
      <c r="AN35" s="48"/>
      <c r="AO35" s="49"/>
      <c r="AP35" s="49"/>
      <c r="AQ35" s="49"/>
      <c r="AR35" s="50"/>
      <c r="AS35" s="49"/>
      <c r="AT35" s="51"/>
      <c r="AU35" s="47"/>
      <c r="AV35" s="48"/>
      <c r="AW35" s="49"/>
      <c r="AX35" s="49"/>
      <c r="AY35" s="49"/>
      <c r="AZ35" s="50"/>
      <c r="BA35" s="49"/>
      <c r="BB35" s="51"/>
      <c r="BC35" s="47"/>
      <c r="BD35" s="48"/>
      <c r="BE35" s="49"/>
      <c r="BF35" s="49"/>
      <c r="BG35" s="49"/>
      <c r="BH35" s="50"/>
      <c r="BI35" s="49"/>
      <c r="BJ35" s="51"/>
      <c r="BK35" s="47"/>
      <c r="BL35" s="48"/>
      <c r="BM35" s="49"/>
      <c r="BN35" s="49"/>
      <c r="BO35" s="52"/>
      <c r="BP35" s="14"/>
      <c r="BQ35" s="13"/>
      <c r="BR35" s="38"/>
      <c r="BS35" s="59"/>
      <c r="BT35" s="60"/>
      <c r="BU35" s="13"/>
      <c r="BV35" s="36"/>
      <c r="BW35" s="13"/>
      <c r="BX35" s="14"/>
      <c r="BY35" s="13"/>
      <c r="BZ35" s="38"/>
      <c r="CA35" s="59"/>
      <c r="CB35" s="60"/>
      <c r="CC35" s="13"/>
      <c r="CD35" s="36"/>
      <c r="CE35" s="13"/>
      <c r="CF35" s="14"/>
      <c r="CG35" s="13"/>
      <c r="CH35" s="38"/>
      <c r="CI35" s="59"/>
      <c r="CJ35" s="60"/>
      <c r="CK35" s="13"/>
      <c r="CL35" s="36"/>
      <c r="CM35" s="13"/>
      <c r="CN35" s="14"/>
      <c r="CO35" s="13"/>
      <c r="CP35" s="38"/>
      <c r="CQ35" s="59"/>
      <c r="CR35" s="60"/>
      <c r="CS35" s="13"/>
      <c r="CT35" s="36"/>
      <c r="CU35" s="13"/>
      <c r="CV35" s="14"/>
      <c r="CW35" s="13"/>
      <c r="CX35" s="38"/>
      <c r="CY35" s="59"/>
      <c r="CZ35" s="60"/>
      <c r="DA35" s="13"/>
      <c r="DB35" s="36"/>
      <c r="DC35" s="13"/>
      <c r="DD35" s="14"/>
      <c r="DE35" s="13"/>
      <c r="DF35" s="38"/>
      <c r="DG35" s="59"/>
      <c r="DH35" s="60"/>
      <c r="DI35" s="13"/>
      <c r="DJ35" s="36"/>
      <c r="DK35" s="13"/>
      <c r="DL35" s="14"/>
      <c r="DM35" s="13"/>
      <c r="DN35" s="38"/>
      <c r="DO35" s="59"/>
      <c r="DP35" s="60"/>
      <c r="DQ35" s="13"/>
      <c r="DR35" s="36"/>
      <c r="DS35" s="13"/>
      <c r="DT35" s="14"/>
      <c r="DU35" s="13"/>
      <c r="DV35" s="38"/>
      <c r="DW35" s="59"/>
      <c r="DX35" s="60"/>
      <c r="DY35" s="13"/>
      <c r="DZ35" s="36"/>
      <c r="EA35" s="13"/>
      <c r="EB35" s="14"/>
      <c r="EC35" s="13"/>
      <c r="ED35" s="38"/>
      <c r="EE35" s="59"/>
      <c r="EF35" s="60"/>
      <c r="EG35" s="13"/>
      <c r="EH35" s="36"/>
      <c r="EI35" s="13"/>
      <c r="EJ35" s="14"/>
      <c r="EK35" s="13"/>
      <c r="EL35" s="38"/>
      <c r="EM35" s="59"/>
      <c r="EN35" s="60"/>
      <c r="EO35" s="13"/>
      <c r="EP35" s="36"/>
      <c r="EQ35" s="13"/>
      <c r="ER35" s="14"/>
      <c r="ES35" s="13"/>
      <c r="ET35" s="38"/>
      <c r="EU35" s="59"/>
      <c r="EV35" s="60"/>
      <c r="EW35" s="13"/>
      <c r="EX35" s="36"/>
      <c r="EY35" s="13"/>
      <c r="EZ35" s="14"/>
      <c r="FA35" s="13"/>
      <c r="FB35" s="38"/>
      <c r="FC35" s="59"/>
      <c r="FD35" s="60"/>
      <c r="FE35" s="13"/>
      <c r="FF35" s="36"/>
      <c r="FG35" s="13"/>
      <c r="FH35" s="14"/>
      <c r="FI35" s="13"/>
      <c r="FJ35" s="38"/>
      <c r="FK35" s="59"/>
      <c r="FL35" s="60"/>
      <c r="FM35" s="13"/>
      <c r="FN35" s="36"/>
      <c r="FO35" s="13"/>
      <c r="FP35" s="14"/>
      <c r="FQ35" s="13"/>
      <c r="FR35" s="38"/>
      <c r="FS35" s="59"/>
      <c r="FT35" s="60"/>
      <c r="FU35" s="13"/>
      <c r="FV35" s="36"/>
      <c r="FW35" s="13"/>
      <c r="FX35" s="14"/>
      <c r="FY35" s="13"/>
      <c r="FZ35" s="38"/>
      <c r="GA35" s="59"/>
      <c r="GB35" s="60"/>
      <c r="GC35" s="13"/>
      <c r="GD35" s="36"/>
      <c r="GE35" s="13"/>
      <c r="GF35" s="14"/>
      <c r="GG35" s="13"/>
      <c r="GH35" s="38"/>
      <c r="GI35" s="59"/>
      <c r="GJ35" s="60"/>
      <c r="GK35" s="13"/>
      <c r="GL35" s="36"/>
      <c r="GM35" s="13"/>
      <c r="GN35" s="14"/>
      <c r="GO35" s="13"/>
      <c r="GP35" s="38"/>
      <c r="GQ35" s="59"/>
      <c r="GR35" s="60"/>
      <c r="GS35" s="13"/>
      <c r="GT35" s="36"/>
      <c r="GU35" s="13"/>
      <c r="GV35" s="14"/>
      <c r="GW35" s="13"/>
      <c r="GX35" s="38"/>
      <c r="GY35" s="59"/>
      <c r="GZ35" s="60"/>
      <c r="HA35" s="13"/>
      <c r="HB35" s="36"/>
      <c r="HC35" s="13"/>
      <c r="HD35" s="14"/>
      <c r="HE35" s="13"/>
      <c r="HF35" s="38"/>
      <c r="HG35" s="59"/>
      <c r="HH35" s="60"/>
      <c r="HI35" s="13"/>
      <c r="HJ35" s="36"/>
      <c r="HK35" s="13"/>
      <c r="HL35" s="14"/>
      <c r="HM35" s="13"/>
      <c r="HN35" s="38"/>
      <c r="HO35" s="59"/>
      <c r="HP35" s="60"/>
      <c r="HQ35" s="13"/>
      <c r="HR35" s="36"/>
      <c r="HS35" s="13"/>
      <c r="HT35" s="14"/>
      <c r="HU35" s="13"/>
      <c r="HV35" s="38"/>
      <c r="HW35" s="59"/>
      <c r="HX35" s="60"/>
      <c r="HY35" s="13"/>
      <c r="HZ35" s="36"/>
      <c r="IA35" s="13"/>
      <c r="IB35" s="14"/>
      <c r="IC35" s="13"/>
      <c r="ID35" s="38"/>
      <c r="IE35" s="59"/>
      <c r="IF35" s="60"/>
      <c r="IG35" s="13"/>
      <c r="IH35" s="36"/>
      <c r="II35" s="13"/>
      <c r="IJ35" s="14"/>
      <c r="IK35" s="13"/>
      <c r="IL35" s="38"/>
      <c r="IM35" s="59"/>
      <c r="IN35" s="60"/>
      <c r="IO35" s="13"/>
      <c r="IP35" s="36"/>
      <c r="IQ35" s="13"/>
      <c r="IR35" s="14"/>
      <c r="IS35" s="13"/>
      <c r="IT35" s="38"/>
    </row>
    <row r="36" spans="1:254" s="9" customFormat="1" ht="29.25" customHeight="1">
      <c r="A36" s="125" t="s">
        <v>57</v>
      </c>
      <c r="B36" s="126" t="s">
        <v>48</v>
      </c>
      <c r="C36" s="13"/>
      <c r="D36" s="80"/>
      <c r="E36" s="79"/>
      <c r="F36" s="81"/>
      <c r="G36" s="47"/>
      <c r="H36" s="48"/>
      <c r="I36" s="49"/>
      <c r="J36" s="49"/>
      <c r="K36" s="49"/>
      <c r="L36" s="50"/>
      <c r="M36" s="49"/>
      <c r="N36" s="51"/>
      <c r="O36" s="47"/>
      <c r="P36" s="48"/>
      <c r="Q36" s="49"/>
      <c r="R36" s="49"/>
      <c r="S36" s="49"/>
      <c r="T36" s="50"/>
      <c r="U36" s="49"/>
      <c r="V36" s="51"/>
      <c r="W36" s="47"/>
      <c r="X36" s="48"/>
      <c r="Y36" s="49"/>
      <c r="Z36" s="49"/>
      <c r="AA36" s="49"/>
      <c r="AB36" s="50"/>
      <c r="AC36" s="49"/>
      <c r="AD36" s="51"/>
      <c r="AE36" s="47"/>
      <c r="AF36" s="48"/>
      <c r="AG36" s="49"/>
      <c r="AH36" s="49"/>
      <c r="AI36" s="49"/>
      <c r="AJ36" s="50"/>
      <c r="AK36" s="49"/>
      <c r="AL36" s="51"/>
      <c r="AM36" s="47"/>
      <c r="AN36" s="48"/>
      <c r="AO36" s="49"/>
      <c r="AP36" s="49"/>
      <c r="AQ36" s="49"/>
      <c r="AR36" s="50"/>
      <c r="AS36" s="49"/>
      <c r="AT36" s="51"/>
      <c r="AU36" s="47"/>
      <c r="AV36" s="48"/>
      <c r="AW36" s="49"/>
      <c r="AX36" s="49"/>
      <c r="AY36" s="49"/>
      <c r="AZ36" s="50"/>
      <c r="BA36" s="49"/>
      <c r="BB36" s="51"/>
      <c r="BC36" s="47"/>
      <c r="BD36" s="48"/>
      <c r="BE36" s="49"/>
      <c r="BF36" s="49"/>
      <c r="BG36" s="49"/>
      <c r="BH36" s="50"/>
      <c r="BI36" s="49"/>
      <c r="BJ36" s="51"/>
      <c r="BK36" s="47"/>
      <c r="BL36" s="48"/>
      <c r="BM36" s="49"/>
      <c r="BN36" s="49"/>
      <c r="BO36" s="52"/>
      <c r="BP36" s="14"/>
      <c r="BQ36" s="13"/>
      <c r="BR36" s="38"/>
      <c r="BS36" s="59"/>
      <c r="BT36" s="60"/>
      <c r="BU36" s="13"/>
      <c r="BV36" s="36"/>
      <c r="BW36" s="13"/>
      <c r="BX36" s="14"/>
      <c r="BY36" s="13"/>
      <c r="BZ36" s="38"/>
      <c r="CA36" s="59"/>
      <c r="CB36" s="60"/>
      <c r="CC36" s="13"/>
      <c r="CD36" s="36"/>
      <c r="CE36" s="13"/>
      <c r="CF36" s="14"/>
      <c r="CG36" s="13"/>
      <c r="CH36" s="38"/>
      <c r="CI36" s="59"/>
      <c r="CJ36" s="60"/>
      <c r="CK36" s="13"/>
      <c r="CL36" s="36"/>
      <c r="CM36" s="13"/>
      <c r="CN36" s="14"/>
      <c r="CO36" s="13"/>
      <c r="CP36" s="38"/>
      <c r="CQ36" s="59"/>
      <c r="CR36" s="60"/>
      <c r="CS36" s="13"/>
      <c r="CT36" s="36"/>
      <c r="CU36" s="13"/>
      <c r="CV36" s="14"/>
      <c r="CW36" s="13"/>
      <c r="CX36" s="38"/>
      <c r="CY36" s="59"/>
      <c r="CZ36" s="60"/>
      <c r="DA36" s="13"/>
      <c r="DB36" s="36"/>
      <c r="DC36" s="13"/>
      <c r="DD36" s="14"/>
      <c r="DE36" s="13"/>
      <c r="DF36" s="38"/>
      <c r="DG36" s="59"/>
      <c r="DH36" s="60"/>
      <c r="DI36" s="13"/>
      <c r="DJ36" s="36"/>
      <c r="DK36" s="13"/>
      <c r="DL36" s="14"/>
      <c r="DM36" s="13"/>
      <c r="DN36" s="38"/>
      <c r="DO36" s="59"/>
      <c r="DP36" s="60"/>
      <c r="DQ36" s="13"/>
      <c r="DR36" s="36"/>
      <c r="DS36" s="13"/>
      <c r="DT36" s="14"/>
      <c r="DU36" s="13"/>
      <c r="DV36" s="38"/>
      <c r="DW36" s="59"/>
      <c r="DX36" s="60"/>
      <c r="DY36" s="13"/>
      <c r="DZ36" s="36"/>
      <c r="EA36" s="13"/>
      <c r="EB36" s="14"/>
      <c r="EC36" s="13"/>
      <c r="ED36" s="38"/>
      <c r="EE36" s="59"/>
      <c r="EF36" s="60"/>
      <c r="EG36" s="13"/>
      <c r="EH36" s="36"/>
      <c r="EI36" s="13"/>
      <c r="EJ36" s="14"/>
      <c r="EK36" s="13"/>
      <c r="EL36" s="38"/>
      <c r="EM36" s="59"/>
      <c r="EN36" s="60"/>
      <c r="EO36" s="13"/>
      <c r="EP36" s="36"/>
      <c r="EQ36" s="13"/>
      <c r="ER36" s="14"/>
      <c r="ES36" s="13"/>
      <c r="ET36" s="38"/>
      <c r="EU36" s="59"/>
      <c r="EV36" s="60"/>
      <c r="EW36" s="13"/>
      <c r="EX36" s="36"/>
      <c r="EY36" s="13"/>
      <c r="EZ36" s="14"/>
      <c r="FA36" s="13"/>
      <c r="FB36" s="38"/>
      <c r="FC36" s="59"/>
      <c r="FD36" s="60"/>
      <c r="FE36" s="13"/>
      <c r="FF36" s="36"/>
      <c r="FG36" s="13"/>
      <c r="FH36" s="14"/>
      <c r="FI36" s="13"/>
      <c r="FJ36" s="38"/>
      <c r="FK36" s="59"/>
      <c r="FL36" s="60"/>
      <c r="FM36" s="13"/>
      <c r="FN36" s="36"/>
      <c r="FO36" s="13"/>
      <c r="FP36" s="14"/>
      <c r="FQ36" s="13"/>
      <c r="FR36" s="38"/>
      <c r="FS36" s="59"/>
      <c r="FT36" s="60"/>
      <c r="FU36" s="13"/>
      <c r="FV36" s="36"/>
      <c r="FW36" s="13"/>
      <c r="FX36" s="14"/>
      <c r="FY36" s="13"/>
      <c r="FZ36" s="38"/>
      <c r="GA36" s="59"/>
      <c r="GB36" s="60"/>
      <c r="GC36" s="13"/>
      <c r="GD36" s="36"/>
      <c r="GE36" s="13"/>
      <c r="GF36" s="14"/>
      <c r="GG36" s="13"/>
      <c r="GH36" s="38"/>
      <c r="GI36" s="59"/>
      <c r="GJ36" s="60"/>
      <c r="GK36" s="13"/>
      <c r="GL36" s="36"/>
      <c r="GM36" s="13"/>
      <c r="GN36" s="14"/>
      <c r="GO36" s="13"/>
      <c r="GP36" s="38"/>
      <c r="GQ36" s="59"/>
      <c r="GR36" s="60"/>
      <c r="GS36" s="13"/>
      <c r="GT36" s="36"/>
      <c r="GU36" s="13"/>
      <c r="GV36" s="14"/>
      <c r="GW36" s="13"/>
      <c r="GX36" s="38"/>
      <c r="GY36" s="59"/>
      <c r="GZ36" s="60"/>
      <c r="HA36" s="13"/>
      <c r="HB36" s="36"/>
      <c r="HC36" s="13"/>
      <c r="HD36" s="14"/>
      <c r="HE36" s="13"/>
      <c r="HF36" s="38"/>
      <c r="HG36" s="59"/>
      <c r="HH36" s="60"/>
      <c r="HI36" s="13"/>
      <c r="HJ36" s="36"/>
      <c r="HK36" s="13"/>
      <c r="HL36" s="14"/>
      <c r="HM36" s="13"/>
      <c r="HN36" s="38"/>
      <c r="HO36" s="59"/>
      <c r="HP36" s="60"/>
      <c r="HQ36" s="13"/>
      <c r="HR36" s="36"/>
      <c r="HS36" s="13"/>
      <c r="HT36" s="14"/>
      <c r="HU36" s="13"/>
      <c r="HV36" s="38"/>
      <c r="HW36" s="59"/>
      <c r="HX36" s="60"/>
      <c r="HY36" s="13"/>
      <c r="HZ36" s="36"/>
      <c r="IA36" s="13"/>
      <c r="IB36" s="14"/>
      <c r="IC36" s="13"/>
      <c r="ID36" s="38"/>
      <c r="IE36" s="59"/>
      <c r="IF36" s="60"/>
      <c r="IG36" s="13"/>
      <c r="IH36" s="36"/>
      <c r="II36" s="13"/>
      <c r="IJ36" s="14"/>
      <c r="IK36" s="13"/>
      <c r="IL36" s="38"/>
      <c r="IM36" s="59"/>
      <c r="IN36" s="60"/>
      <c r="IO36" s="13"/>
      <c r="IP36" s="36"/>
      <c r="IQ36" s="13"/>
      <c r="IR36" s="14"/>
      <c r="IS36" s="13"/>
      <c r="IT36" s="38"/>
    </row>
    <row r="37" spans="1:254" s="9" customFormat="1" ht="30.75" customHeight="1">
      <c r="A37" s="125" t="s">
        <v>101</v>
      </c>
      <c r="B37" s="126" t="s">
        <v>10</v>
      </c>
      <c r="C37" s="13"/>
      <c r="D37" s="80"/>
      <c r="E37" s="79"/>
      <c r="F37" s="81"/>
      <c r="G37" s="47"/>
      <c r="H37" s="48"/>
      <c r="I37" s="49"/>
      <c r="J37" s="49"/>
      <c r="K37" s="49"/>
      <c r="L37" s="50"/>
      <c r="M37" s="49"/>
      <c r="N37" s="51"/>
      <c r="O37" s="47"/>
      <c r="P37" s="48"/>
      <c r="Q37" s="49"/>
      <c r="R37" s="49"/>
      <c r="S37" s="49"/>
      <c r="T37" s="50"/>
      <c r="U37" s="49"/>
      <c r="V37" s="51"/>
      <c r="W37" s="47"/>
      <c r="X37" s="48"/>
      <c r="Y37" s="49"/>
      <c r="Z37" s="49"/>
      <c r="AA37" s="49"/>
      <c r="AB37" s="50"/>
      <c r="AC37" s="49"/>
      <c r="AD37" s="51"/>
      <c r="AE37" s="47"/>
      <c r="AF37" s="48"/>
      <c r="AG37" s="49"/>
      <c r="AH37" s="49"/>
      <c r="AI37" s="49"/>
      <c r="AJ37" s="50"/>
      <c r="AK37" s="49"/>
      <c r="AL37" s="51"/>
      <c r="AM37" s="47"/>
      <c r="AN37" s="48"/>
      <c r="AO37" s="49"/>
      <c r="AP37" s="49"/>
      <c r="AQ37" s="49"/>
      <c r="AR37" s="50"/>
      <c r="AS37" s="49"/>
      <c r="AT37" s="51"/>
      <c r="AU37" s="47"/>
      <c r="AV37" s="48"/>
      <c r="AW37" s="49"/>
      <c r="AX37" s="49"/>
      <c r="AY37" s="49"/>
      <c r="AZ37" s="50"/>
      <c r="BA37" s="49"/>
      <c r="BB37" s="51"/>
      <c r="BC37" s="47"/>
      <c r="BD37" s="48"/>
      <c r="BE37" s="49"/>
      <c r="BF37" s="49"/>
      <c r="BG37" s="49"/>
      <c r="BH37" s="50"/>
      <c r="BI37" s="49"/>
      <c r="BJ37" s="51"/>
      <c r="BK37" s="47"/>
      <c r="BL37" s="48"/>
      <c r="BM37" s="49"/>
      <c r="BN37" s="49"/>
      <c r="BO37" s="52"/>
      <c r="BP37" s="14"/>
      <c r="BQ37" s="13"/>
      <c r="BR37" s="38"/>
      <c r="BS37" s="59"/>
      <c r="BT37" s="60"/>
      <c r="BU37" s="13"/>
      <c r="BV37" s="36"/>
      <c r="BW37" s="13"/>
      <c r="BX37" s="14"/>
      <c r="BY37" s="13"/>
      <c r="BZ37" s="38"/>
      <c r="CA37" s="59"/>
      <c r="CB37" s="60"/>
      <c r="CC37" s="13"/>
      <c r="CD37" s="36"/>
      <c r="CE37" s="13"/>
      <c r="CF37" s="14"/>
      <c r="CG37" s="13"/>
      <c r="CH37" s="38"/>
      <c r="CI37" s="59"/>
      <c r="CJ37" s="60"/>
      <c r="CK37" s="13"/>
      <c r="CL37" s="36"/>
      <c r="CM37" s="13"/>
      <c r="CN37" s="14"/>
      <c r="CO37" s="13"/>
      <c r="CP37" s="38"/>
      <c r="CQ37" s="59"/>
      <c r="CR37" s="60"/>
      <c r="CS37" s="13"/>
      <c r="CT37" s="36"/>
      <c r="CU37" s="13"/>
      <c r="CV37" s="14"/>
      <c r="CW37" s="13"/>
      <c r="CX37" s="38"/>
      <c r="CY37" s="59"/>
      <c r="CZ37" s="60"/>
      <c r="DA37" s="13"/>
      <c r="DB37" s="36"/>
      <c r="DC37" s="13"/>
      <c r="DD37" s="14"/>
      <c r="DE37" s="13"/>
      <c r="DF37" s="38"/>
      <c r="DG37" s="59"/>
      <c r="DH37" s="60"/>
      <c r="DI37" s="13"/>
      <c r="DJ37" s="36"/>
      <c r="DK37" s="13"/>
      <c r="DL37" s="14"/>
      <c r="DM37" s="13"/>
      <c r="DN37" s="38"/>
      <c r="DO37" s="59"/>
      <c r="DP37" s="60"/>
      <c r="DQ37" s="13"/>
      <c r="DR37" s="36"/>
      <c r="DS37" s="13"/>
      <c r="DT37" s="14"/>
      <c r="DU37" s="13"/>
      <c r="DV37" s="38"/>
      <c r="DW37" s="59"/>
      <c r="DX37" s="60"/>
      <c r="DY37" s="13"/>
      <c r="DZ37" s="36"/>
      <c r="EA37" s="13"/>
      <c r="EB37" s="14"/>
      <c r="EC37" s="13"/>
      <c r="ED37" s="38"/>
      <c r="EE37" s="59"/>
      <c r="EF37" s="60"/>
      <c r="EG37" s="13"/>
      <c r="EH37" s="36"/>
      <c r="EI37" s="13"/>
      <c r="EJ37" s="14"/>
      <c r="EK37" s="13"/>
      <c r="EL37" s="38"/>
      <c r="EM37" s="59"/>
      <c r="EN37" s="60"/>
      <c r="EO37" s="13"/>
      <c r="EP37" s="36"/>
      <c r="EQ37" s="13"/>
      <c r="ER37" s="14"/>
      <c r="ES37" s="13"/>
      <c r="ET37" s="38"/>
      <c r="EU37" s="59"/>
      <c r="EV37" s="60"/>
      <c r="EW37" s="13"/>
      <c r="EX37" s="36"/>
      <c r="EY37" s="13"/>
      <c r="EZ37" s="14"/>
      <c r="FA37" s="13"/>
      <c r="FB37" s="38"/>
      <c r="FC37" s="59"/>
      <c r="FD37" s="60"/>
      <c r="FE37" s="13"/>
      <c r="FF37" s="36"/>
      <c r="FG37" s="13"/>
      <c r="FH37" s="14"/>
      <c r="FI37" s="13"/>
      <c r="FJ37" s="38"/>
      <c r="FK37" s="59"/>
      <c r="FL37" s="60"/>
      <c r="FM37" s="13"/>
      <c r="FN37" s="36"/>
      <c r="FO37" s="13"/>
      <c r="FP37" s="14"/>
      <c r="FQ37" s="13"/>
      <c r="FR37" s="38"/>
      <c r="FS37" s="59"/>
      <c r="FT37" s="60"/>
      <c r="FU37" s="13"/>
      <c r="FV37" s="36"/>
      <c r="FW37" s="13"/>
      <c r="FX37" s="14"/>
      <c r="FY37" s="13"/>
      <c r="FZ37" s="38"/>
      <c r="GA37" s="59"/>
      <c r="GB37" s="60"/>
      <c r="GC37" s="13"/>
      <c r="GD37" s="36"/>
      <c r="GE37" s="13"/>
      <c r="GF37" s="14"/>
      <c r="GG37" s="13"/>
      <c r="GH37" s="38"/>
      <c r="GI37" s="59"/>
      <c r="GJ37" s="60"/>
      <c r="GK37" s="13"/>
      <c r="GL37" s="36"/>
      <c r="GM37" s="13"/>
      <c r="GN37" s="14"/>
      <c r="GO37" s="13"/>
      <c r="GP37" s="38"/>
      <c r="GQ37" s="59"/>
      <c r="GR37" s="60"/>
      <c r="GS37" s="13"/>
      <c r="GT37" s="36"/>
      <c r="GU37" s="13"/>
      <c r="GV37" s="14"/>
      <c r="GW37" s="13"/>
      <c r="GX37" s="38"/>
      <c r="GY37" s="59"/>
      <c r="GZ37" s="60"/>
      <c r="HA37" s="13"/>
      <c r="HB37" s="36"/>
      <c r="HC37" s="13"/>
      <c r="HD37" s="14"/>
      <c r="HE37" s="13"/>
      <c r="HF37" s="38"/>
      <c r="HG37" s="59"/>
      <c r="HH37" s="60"/>
      <c r="HI37" s="13"/>
      <c r="HJ37" s="36"/>
      <c r="HK37" s="13"/>
      <c r="HL37" s="14"/>
      <c r="HM37" s="13"/>
      <c r="HN37" s="38"/>
      <c r="HO37" s="59"/>
      <c r="HP37" s="60"/>
      <c r="HQ37" s="13"/>
      <c r="HR37" s="36"/>
      <c r="HS37" s="13"/>
      <c r="HT37" s="14"/>
      <c r="HU37" s="13"/>
      <c r="HV37" s="38"/>
      <c r="HW37" s="59"/>
      <c r="HX37" s="60"/>
      <c r="HY37" s="13"/>
      <c r="HZ37" s="36"/>
      <c r="IA37" s="13"/>
      <c r="IB37" s="14"/>
      <c r="IC37" s="13"/>
      <c r="ID37" s="38"/>
      <c r="IE37" s="59"/>
      <c r="IF37" s="60"/>
      <c r="IG37" s="13"/>
      <c r="IH37" s="36"/>
      <c r="II37" s="13"/>
      <c r="IJ37" s="14"/>
      <c r="IK37" s="13"/>
      <c r="IL37" s="38"/>
      <c r="IM37" s="59"/>
      <c r="IN37" s="60"/>
      <c r="IO37" s="13"/>
      <c r="IP37" s="36"/>
      <c r="IQ37" s="13"/>
      <c r="IR37" s="14"/>
      <c r="IS37" s="13"/>
      <c r="IT37" s="38"/>
    </row>
    <row r="38" spans="1:254" s="9" customFormat="1" ht="28.5" customHeight="1" thickBot="1">
      <c r="A38" s="125" t="s">
        <v>102</v>
      </c>
      <c r="B38" s="126" t="s">
        <v>9</v>
      </c>
      <c r="C38" s="13"/>
      <c r="D38" s="80"/>
      <c r="E38" s="79"/>
      <c r="F38" s="81"/>
      <c r="G38" s="47"/>
      <c r="H38" s="48"/>
      <c r="I38" s="49"/>
      <c r="J38" s="49"/>
      <c r="K38" s="49"/>
      <c r="L38" s="50"/>
      <c r="M38" s="49"/>
      <c r="N38" s="51"/>
      <c r="O38" s="47"/>
      <c r="P38" s="48"/>
      <c r="Q38" s="49"/>
      <c r="R38" s="49"/>
      <c r="S38" s="49"/>
      <c r="T38" s="50"/>
      <c r="U38" s="49"/>
      <c r="V38" s="51"/>
      <c r="W38" s="47"/>
      <c r="X38" s="48"/>
      <c r="Y38" s="49"/>
      <c r="Z38" s="49"/>
      <c r="AA38" s="49"/>
      <c r="AB38" s="50"/>
      <c r="AC38" s="49"/>
      <c r="AD38" s="51"/>
      <c r="AE38" s="47"/>
      <c r="AF38" s="48"/>
      <c r="AG38" s="49"/>
      <c r="AH38" s="49"/>
      <c r="AI38" s="49"/>
      <c r="AJ38" s="50"/>
      <c r="AK38" s="49"/>
      <c r="AL38" s="51"/>
      <c r="AM38" s="47"/>
      <c r="AN38" s="48"/>
      <c r="AO38" s="49"/>
      <c r="AP38" s="49"/>
      <c r="AQ38" s="49"/>
      <c r="AR38" s="50"/>
      <c r="AS38" s="49"/>
      <c r="AT38" s="51"/>
      <c r="AU38" s="47"/>
      <c r="AV38" s="48"/>
      <c r="AW38" s="49"/>
      <c r="AX38" s="49"/>
      <c r="AY38" s="49"/>
      <c r="AZ38" s="50"/>
      <c r="BA38" s="49"/>
      <c r="BB38" s="51"/>
      <c r="BC38" s="47"/>
      <c r="BD38" s="48"/>
      <c r="BE38" s="49"/>
      <c r="BF38" s="49"/>
      <c r="BG38" s="49"/>
      <c r="BH38" s="50"/>
      <c r="BI38" s="49"/>
      <c r="BJ38" s="51"/>
      <c r="BK38" s="47"/>
      <c r="BL38" s="48"/>
      <c r="BM38" s="49"/>
      <c r="BN38" s="49"/>
      <c r="BO38" s="52"/>
      <c r="BP38" s="14"/>
      <c r="BQ38" s="13"/>
      <c r="BR38" s="38"/>
      <c r="BS38" s="53"/>
      <c r="BT38" s="54"/>
      <c r="BU38" s="13"/>
      <c r="BV38" s="36"/>
      <c r="BW38" s="13"/>
      <c r="BX38" s="14"/>
      <c r="BY38" s="13"/>
      <c r="BZ38" s="38"/>
      <c r="CA38" s="53"/>
      <c r="CB38" s="54"/>
      <c r="CC38" s="13"/>
      <c r="CD38" s="36"/>
      <c r="CE38" s="13"/>
      <c r="CF38" s="14"/>
      <c r="CG38" s="13"/>
      <c r="CH38" s="38"/>
      <c r="CI38" s="53"/>
      <c r="CJ38" s="54"/>
      <c r="CK38" s="13"/>
      <c r="CL38" s="36"/>
      <c r="CM38" s="13"/>
      <c r="CN38" s="14"/>
      <c r="CO38" s="13"/>
      <c r="CP38" s="38"/>
      <c r="CQ38" s="53"/>
      <c r="CR38" s="54"/>
      <c r="CS38" s="13"/>
      <c r="CT38" s="36"/>
      <c r="CU38" s="13"/>
      <c r="CV38" s="14"/>
      <c r="CW38" s="13"/>
      <c r="CX38" s="38"/>
      <c r="CY38" s="53"/>
      <c r="CZ38" s="54"/>
      <c r="DA38" s="13"/>
      <c r="DB38" s="36"/>
      <c r="DC38" s="13"/>
      <c r="DD38" s="14"/>
      <c r="DE38" s="13"/>
      <c r="DF38" s="38"/>
      <c r="DG38" s="53"/>
      <c r="DH38" s="54"/>
      <c r="DI38" s="13"/>
      <c r="DJ38" s="36"/>
      <c r="DK38" s="13"/>
      <c r="DL38" s="14"/>
      <c r="DM38" s="13"/>
      <c r="DN38" s="38"/>
      <c r="DO38" s="53"/>
      <c r="DP38" s="54"/>
      <c r="DQ38" s="13"/>
      <c r="DR38" s="36"/>
      <c r="DS38" s="13"/>
      <c r="DT38" s="14"/>
      <c r="DU38" s="13"/>
      <c r="DV38" s="38"/>
      <c r="DW38" s="53"/>
      <c r="DX38" s="54"/>
      <c r="DY38" s="13"/>
      <c r="DZ38" s="36"/>
      <c r="EA38" s="13"/>
      <c r="EB38" s="14"/>
      <c r="EC38" s="13"/>
      <c r="ED38" s="38"/>
      <c r="EE38" s="53"/>
      <c r="EF38" s="54"/>
      <c r="EG38" s="13"/>
      <c r="EH38" s="36"/>
      <c r="EI38" s="13"/>
      <c r="EJ38" s="14"/>
      <c r="EK38" s="13"/>
      <c r="EL38" s="38"/>
      <c r="EM38" s="53"/>
      <c r="EN38" s="54"/>
      <c r="EO38" s="13"/>
      <c r="EP38" s="36"/>
      <c r="EQ38" s="13"/>
      <c r="ER38" s="14"/>
      <c r="ES38" s="13"/>
      <c r="ET38" s="38"/>
      <c r="EU38" s="53"/>
      <c r="EV38" s="54"/>
      <c r="EW38" s="13"/>
      <c r="EX38" s="36"/>
      <c r="EY38" s="13"/>
      <c r="EZ38" s="14"/>
      <c r="FA38" s="13"/>
      <c r="FB38" s="38"/>
      <c r="FC38" s="53"/>
      <c r="FD38" s="54"/>
      <c r="FE38" s="13"/>
      <c r="FF38" s="36"/>
      <c r="FG38" s="13"/>
      <c r="FH38" s="14"/>
      <c r="FI38" s="13"/>
      <c r="FJ38" s="38"/>
      <c r="FK38" s="53"/>
      <c r="FL38" s="54"/>
      <c r="FM38" s="13"/>
      <c r="FN38" s="36"/>
      <c r="FO38" s="13"/>
      <c r="FP38" s="14"/>
      <c r="FQ38" s="13"/>
      <c r="FR38" s="38"/>
      <c r="FS38" s="53"/>
      <c r="FT38" s="54"/>
      <c r="FU38" s="13"/>
      <c r="FV38" s="36"/>
      <c r="FW38" s="13"/>
      <c r="FX38" s="14"/>
      <c r="FY38" s="13"/>
      <c r="FZ38" s="38"/>
      <c r="GA38" s="53"/>
      <c r="GB38" s="54"/>
      <c r="GC38" s="13"/>
      <c r="GD38" s="36"/>
      <c r="GE38" s="13"/>
      <c r="GF38" s="14"/>
      <c r="GG38" s="13"/>
      <c r="GH38" s="38"/>
      <c r="GI38" s="53"/>
      <c r="GJ38" s="54"/>
      <c r="GK38" s="13"/>
      <c r="GL38" s="36"/>
      <c r="GM38" s="13"/>
      <c r="GN38" s="14"/>
      <c r="GO38" s="13"/>
      <c r="GP38" s="38"/>
      <c r="GQ38" s="53"/>
      <c r="GR38" s="54"/>
      <c r="GS38" s="13"/>
      <c r="GT38" s="36"/>
      <c r="GU38" s="13"/>
      <c r="GV38" s="14"/>
      <c r="GW38" s="13"/>
      <c r="GX38" s="38"/>
      <c r="GY38" s="53"/>
      <c r="GZ38" s="54"/>
      <c r="HA38" s="13"/>
      <c r="HB38" s="36"/>
      <c r="HC38" s="13"/>
      <c r="HD38" s="14"/>
      <c r="HE38" s="13"/>
      <c r="HF38" s="38"/>
      <c r="HG38" s="53"/>
      <c r="HH38" s="54"/>
      <c r="HI38" s="13"/>
      <c r="HJ38" s="36"/>
      <c r="HK38" s="13"/>
      <c r="HL38" s="14"/>
      <c r="HM38" s="13"/>
      <c r="HN38" s="38"/>
      <c r="HO38" s="53"/>
      <c r="HP38" s="54"/>
      <c r="HQ38" s="13"/>
      <c r="HR38" s="36"/>
      <c r="HS38" s="13"/>
      <c r="HT38" s="14"/>
      <c r="HU38" s="13"/>
      <c r="HV38" s="38"/>
      <c r="HW38" s="53"/>
      <c r="HX38" s="54"/>
      <c r="HY38" s="13"/>
      <c r="HZ38" s="36"/>
      <c r="IA38" s="13"/>
      <c r="IB38" s="14"/>
      <c r="IC38" s="13"/>
      <c r="ID38" s="38"/>
      <c r="IE38" s="53"/>
      <c r="IF38" s="54"/>
      <c r="IG38" s="13"/>
      <c r="IH38" s="36"/>
      <c r="II38" s="13"/>
      <c r="IJ38" s="14"/>
      <c r="IK38" s="13"/>
      <c r="IL38" s="38"/>
      <c r="IM38" s="53"/>
      <c r="IN38" s="54"/>
      <c r="IO38" s="13"/>
      <c r="IP38" s="36"/>
      <c r="IQ38" s="13"/>
      <c r="IR38" s="14"/>
      <c r="IS38" s="13"/>
      <c r="IT38" s="38"/>
    </row>
    <row r="39" spans="1:9" s="18" customFormat="1" ht="21.75" customHeight="1">
      <c r="A39" s="16" t="s">
        <v>11</v>
      </c>
      <c r="B39" s="17" t="s">
        <v>12</v>
      </c>
      <c r="C39" s="13" t="s">
        <v>135</v>
      </c>
      <c r="D39" s="80">
        <f>E39*G39</f>
        <v>32123.99</v>
      </c>
      <c r="E39" s="79">
        <f>F39*12</f>
        <v>9.96</v>
      </c>
      <c r="F39" s="81">
        <v>0.83</v>
      </c>
      <c r="G39" s="9">
        <v>3225.3</v>
      </c>
      <c r="H39" s="9">
        <v>1.07</v>
      </c>
      <c r="I39" s="69">
        <v>0.6</v>
      </c>
    </row>
    <row r="40" spans="1:9" s="9" customFormat="1" ht="18.75" customHeight="1">
      <c r="A40" s="16" t="s">
        <v>13</v>
      </c>
      <c r="B40" s="17" t="s">
        <v>14</v>
      </c>
      <c r="C40" s="13" t="s">
        <v>135</v>
      </c>
      <c r="D40" s="80">
        <f>E40*G40</f>
        <v>104499.72</v>
      </c>
      <c r="E40" s="79">
        <f>F40*12</f>
        <v>32.4</v>
      </c>
      <c r="F40" s="81">
        <v>2.7</v>
      </c>
      <c r="G40" s="9">
        <v>3225.3</v>
      </c>
      <c r="H40" s="9">
        <v>1.07</v>
      </c>
      <c r="I40" s="69">
        <v>1.94</v>
      </c>
    </row>
    <row r="41" spans="1:9" s="9" customFormat="1" ht="21" customHeight="1">
      <c r="A41" s="16" t="s">
        <v>103</v>
      </c>
      <c r="B41" s="17" t="s">
        <v>9</v>
      </c>
      <c r="C41" s="13" t="s">
        <v>137</v>
      </c>
      <c r="D41" s="80">
        <f>E41*G41</f>
        <v>41799.89</v>
      </c>
      <c r="E41" s="79">
        <f>12*F41</f>
        <v>12.96</v>
      </c>
      <c r="F41" s="81">
        <v>1.08</v>
      </c>
      <c r="G41" s="9">
        <v>3225.3</v>
      </c>
      <c r="H41" s="9">
        <v>1.07</v>
      </c>
      <c r="I41" s="69">
        <v>0.87</v>
      </c>
    </row>
    <row r="42" spans="1:9" s="9" customFormat="1" ht="45">
      <c r="A42" s="16" t="s">
        <v>59</v>
      </c>
      <c r="B42" s="17" t="s">
        <v>23</v>
      </c>
      <c r="C42" s="13"/>
      <c r="D42" s="80">
        <f>3407.5*1.105*1.1*12</f>
        <v>49701.8</v>
      </c>
      <c r="E42" s="79">
        <f>D42/G42</f>
        <v>15.41</v>
      </c>
      <c r="F42" s="81">
        <f>E42/12</f>
        <v>1.28</v>
      </c>
      <c r="G42" s="9">
        <v>3225.3</v>
      </c>
      <c r="I42" s="69"/>
    </row>
    <row r="43" spans="1:9" s="9" customFormat="1" ht="18.75" customHeight="1">
      <c r="A43" s="128" t="s">
        <v>104</v>
      </c>
      <c r="B43" s="124" t="s">
        <v>9</v>
      </c>
      <c r="C43" s="13" t="s">
        <v>139</v>
      </c>
      <c r="D43" s="80">
        <f>E43*G43</f>
        <v>49153.57</v>
      </c>
      <c r="E43" s="79">
        <f>F43*12</f>
        <v>15.24</v>
      </c>
      <c r="F43" s="81">
        <v>1.27</v>
      </c>
      <c r="G43" s="9">
        <v>3225.3</v>
      </c>
      <c r="H43" s="9">
        <v>1.07</v>
      </c>
      <c r="I43" s="69">
        <v>1.01</v>
      </c>
    </row>
    <row r="44" spans="1:9" s="9" customFormat="1" ht="18.75" customHeight="1">
      <c r="A44" s="125" t="s">
        <v>105</v>
      </c>
      <c r="B44" s="126" t="s">
        <v>20</v>
      </c>
      <c r="C44" s="13"/>
      <c r="D44" s="80"/>
      <c r="E44" s="79"/>
      <c r="F44" s="81"/>
      <c r="I44" s="69"/>
    </row>
    <row r="45" spans="1:9" s="9" customFormat="1" ht="18.75" customHeight="1">
      <c r="A45" s="125" t="s">
        <v>106</v>
      </c>
      <c r="B45" s="126" t="s">
        <v>15</v>
      </c>
      <c r="C45" s="13"/>
      <c r="D45" s="80"/>
      <c r="E45" s="79"/>
      <c r="F45" s="81"/>
      <c r="I45" s="69"/>
    </row>
    <row r="46" spans="1:9" s="9" customFormat="1" ht="18.75" customHeight="1">
      <c r="A46" s="125" t="s">
        <v>107</v>
      </c>
      <c r="B46" s="126" t="s">
        <v>108</v>
      </c>
      <c r="C46" s="13"/>
      <c r="D46" s="80"/>
      <c r="E46" s="79"/>
      <c r="F46" s="81"/>
      <c r="I46" s="69"/>
    </row>
    <row r="47" spans="1:9" s="9" customFormat="1" ht="18.75" customHeight="1">
      <c r="A47" s="125" t="s">
        <v>109</v>
      </c>
      <c r="B47" s="126" t="s">
        <v>110</v>
      </c>
      <c r="C47" s="13"/>
      <c r="D47" s="80"/>
      <c r="E47" s="79"/>
      <c r="F47" s="81"/>
      <c r="I47" s="69"/>
    </row>
    <row r="48" spans="1:9" s="9" customFormat="1" ht="18.75" customHeight="1">
      <c r="A48" s="125" t="s">
        <v>111</v>
      </c>
      <c r="B48" s="126" t="s">
        <v>108</v>
      </c>
      <c r="C48" s="13"/>
      <c r="D48" s="80"/>
      <c r="E48" s="79"/>
      <c r="F48" s="81"/>
      <c r="I48" s="69"/>
    </row>
    <row r="49" spans="1:9" s="9" customFormat="1" ht="28.5">
      <c r="A49" s="128" t="s">
        <v>112</v>
      </c>
      <c r="B49" s="129" t="s">
        <v>29</v>
      </c>
      <c r="C49" s="13" t="s">
        <v>140</v>
      </c>
      <c r="D49" s="80">
        <f>E49*G49</f>
        <v>103338.61</v>
      </c>
      <c r="E49" s="79">
        <f>F49*12</f>
        <v>32.04</v>
      </c>
      <c r="F49" s="81">
        <v>2.67</v>
      </c>
      <c r="G49" s="9">
        <v>3225.3</v>
      </c>
      <c r="H49" s="9">
        <v>1.07</v>
      </c>
      <c r="I49" s="69">
        <v>2.14</v>
      </c>
    </row>
    <row r="50" spans="1:9" s="9" customFormat="1" ht="25.5">
      <c r="A50" s="130" t="s">
        <v>113</v>
      </c>
      <c r="B50" s="131" t="s">
        <v>29</v>
      </c>
      <c r="C50" s="13"/>
      <c r="D50" s="80"/>
      <c r="E50" s="79"/>
      <c r="F50" s="81"/>
      <c r="I50" s="69"/>
    </row>
    <row r="51" spans="1:9" s="9" customFormat="1" ht="15">
      <c r="A51" s="130" t="s">
        <v>114</v>
      </c>
      <c r="B51" s="131" t="s">
        <v>115</v>
      </c>
      <c r="C51" s="13"/>
      <c r="D51" s="80"/>
      <c r="E51" s="79"/>
      <c r="F51" s="81"/>
      <c r="I51" s="69"/>
    </row>
    <row r="52" spans="1:9" s="9" customFormat="1" ht="15">
      <c r="A52" s="130" t="s">
        <v>116</v>
      </c>
      <c r="B52" s="131" t="s">
        <v>53</v>
      </c>
      <c r="C52" s="13"/>
      <c r="D52" s="80"/>
      <c r="E52" s="79"/>
      <c r="F52" s="81"/>
      <c r="I52" s="69"/>
    </row>
    <row r="53" spans="1:9" s="9" customFormat="1" ht="25.5">
      <c r="A53" s="130" t="s">
        <v>117</v>
      </c>
      <c r="B53" s="131" t="s">
        <v>15</v>
      </c>
      <c r="C53" s="13"/>
      <c r="D53" s="80"/>
      <c r="E53" s="79"/>
      <c r="F53" s="81"/>
      <c r="I53" s="69"/>
    </row>
    <row r="54" spans="1:9" s="9" customFormat="1" ht="21.75" customHeight="1">
      <c r="A54" s="128" t="s">
        <v>118</v>
      </c>
      <c r="B54" s="129" t="s">
        <v>15</v>
      </c>
      <c r="C54" s="13" t="s">
        <v>140</v>
      </c>
      <c r="D54" s="80">
        <v>1500</v>
      </c>
      <c r="E54" s="79">
        <f>D54/G54</f>
        <v>0.47</v>
      </c>
      <c r="F54" s="81">
        <f>E54/12</f>
        <v>0.04</v>
      </c>
      <c r="G54" s="9">
        <v>3225.3</v>
      </c>
      <c r="I54" s="69"/>
    </row>
    <row r="55" spans="1:9" s="12" customFormat="1" ht="30">
      <c r="A55" s="128" t="s">
        <v>119</v>
      </c>
      <c r="B55" s="124" t="s">
        <v>7</v>
      </c>
      <c r="C55" s="19" t="s">
        <v>142</v>
      </c>
      <c r="D55" s="80">
        <v>2246.78</v>
      </c>
      <c r="E55" s="79">
        <f>D55/G55</f>
        <v>0.7</v>
      </c>
      <c r="F55" s="81">
        <f>E55/12</f>
        <v>0.06</v>
      </c>
      <c r="G55" s="9">
        <v>3225.3</v>
      </c>
      <c r="H55" s="9">
        <v>1.07</v>
      </c>
      <c r="I55" s="69">
        <v>0.04</v>
      </c>
    </row>
    <row r="56" spans="1:9" s="12" customFormat="1" ht="45">
      <c r="A56" s="128" t="s">
        <v>141</v>
      </c>
      <c r="B56" s="124" t="s">
        <v>7</v>
      </c>
      <c r="C56" s="19" t="s">
        <v>142</v>
      </c>
      <c r="D56" s="80">
        <v>16975.47</v>
      </c>
      <c r="E56" s="79">
        <f>D56/G56</f>
        <v>5.26</v>
      </c>
      <c r="F56" s="81">
        <f>E56/12</f>
        <v>0.44</v>
      </c>
      <c r="G56" s="9">
        <v>3225.3</v>
      </c>
      <c r="H56" s="9">
        <v>1.07</v>
      </c>
      <c r="I56" s="69">
        <v>0.04</v>
      </c>
    </row>
    <row r="57" spans="1:9" s="9" customFormat="1" ht="18" customHeight="1">
      <c r="A57" s="16" t="s">
        <v>22</v>
      </c>
      <c r="B57" s="17" t="s">
        <v>23</v>
      </c>
      <c r="C57" s="19" t="s">
        <v>143</v>
      </c>
      <c r="D57" s="80">
        <f>E57*G57</f>
        <v>2709.25</v>
      </c>
      <c r="E57" s="79">
        <f>F57*12</f>
        <v>0.84</v>
      </c>
      <c r="F57" s="81">
        <v>0.07</v>
      </c>
      <c r="G57" s="9">
        <v>3225.3</v>
      </c>
      <c r="H57" s="9">
        <v>1.07</v>
      </c>
      <c r="I57" s="69">
        <v>0.03</v>
      </c>
    </row>
    <row r="58" spans="1:9" s="9" customFormat="1" ht="20.25" customHeight="1">
      <c r="A58" s="16" t="s">
        <v>24</v>
      </c>
      <c r="B58" s="22" t="s">
        <v>25</v>
      </c>
      <c r="C58" s="23" t="s">
        <v>143</v>
      </c>
      <c r="D58" s="80">
        <v>1702.95</v>
      </c>
      <c r="E58" s="79">
        <f>D58/G58</f>
        <v>0.53</v>
      </c>
      <c r="F58" s="81">
        <f>E58/12</f>
        <v>0.04</v>
      </c>
      <c r="G58" s="9">
        <v>3225.3</v>
      </c>
      <c r="H58" s="9">
        <v>1.07</v>
      </c>
      <c r="I58" s="69">
        <v>0.02</v>
      </c>
    </row>
    <row r="59" spans="1:9" s="18" customFormat="1" ht="30" customHeight="1">
      <c r="A59" s="16" t="s">
        <v>21</v>
      </c>
      <c r="B59" s="17"/>
      <c r="C59" s="19" t="s">
        <v>150</v>
      </c>
      <c r="D59" s="80">
        <v>2025.68</v>
      </c>
      <c r="E59" s="79">
        <f>D59/G59</f>
        <v>0.63</v>
      </c>
      <c r="F59" s="81">
        <f>E59/12</f>
        <v>0.05</v>
      </c>
      <c r="G59" s="9">
        <v>3225.3</v>
      </c>
      <c r="H59" s="9">
        <v>1.07</v>
      </c>
      <c r="I59" s="69">
        <v>0.03</v>
      </c>
    </row>
    <row r="60" spans="1:10" s="18" customFormat="1" ht="15">
      <c r="A60" s="16" t="s">
        <v>32</v>
      </c>
      <c r="B60" s="17"/>
      <c r="C60" s="13" t="s">
        <v>144</v>
      </c>
      <c r="D60" s="79">
        <f>D61+D62+D64+D65+D66+D67+D68+D69+D70+D71+D63+D72+D73+D74+D75</f>
        <v>45142.84</v>
      </c>
      <c r="E60" s="79">
        <f>D60/G60</f>
        <v>14</v>
      </c>
      <c r="F60" s="81">
        <f>E60/12</f>
        <v>1.17</v>
      </c>
      <c r="G60" s="9">
        <v>3225.3</v>
      </c>
      <c r="H60" s="9">
        <v>1.07</v>
      </c>
      <c r="I60" s="69">
        <v>0.8</v>
      </c>
      <c r="J60" s="18">
        <f>E60/12</f>
        <v>1.16666666666667</v>
      </c>
    </row>
    <row r="61" spans="1:10" s="12" customFormat="1" ht="21" customHeight="1">
      <c r="A61" s="20" t="s">
        <v>151</v>
      </c>
      <c r="B61" s="15" t="s">
        <v>15</v>
      </c>
      <c r="C61" s="21"/>
      <c r="D61" s="84">
        <v>238.84</v>
      </c>
      <c r="E61" s="83"/>
      <c r="F61" s="85"/>
      <c r="G61" s="9">
        <v>3225.3</v>
      </c>
      <c r="H61" s="9">
        <v>1.07</v>
      </c>
      <c r="I61" s="69">
        <v>0.01</v>
      </c>
      <c r="J61" s="18">
        <f aca="true" t="shared" si="0" ref="J61:J109">E61/12</f>
        <v>0</v>
      </c>
    </row>
    <row r="62" spans="1:10" s="12" customFormat="1" ht="15">
      <c r="A62" s="20" t="s">
        <v>16</v>
      </c>
      <c r="B62" s="15" t="s">
        <v>20</v>
      </c>
      <c r="C62" s="21"/>
      <c r="D62" s="84">
        <v>505.42</v>
      </c>
      <c r="E62" s="83"/>
      <c r="F62" s="85"/>
      <c r="G62" s="9">
        <v>3225.3</v>
      </c>
      <c r="H62" s="9">
        <v>1.07</v>
      </c>
      <c r="I62" s="69">
        <v>0.02</v>
      </c>
      <c r="J62" s="18">
        <f t="shared" si="0"/>
        <v>0</v>
      </c>
    </row>
    <row r="63" spans="1:10" s="12" customFormat="1" ht="15">
      <c r="A63" s="20" t="s">
        <v>65</v>
      </c>
      <c r="B63" s="75" t="s">
        <v>15</v>
      </c>
      <c r="C63" s="21"/>
      <c r="D63" s="84">
        <v>900.62</v>
      </c>
      <c r="E63" s="83"/>
      <c r="F63" s="85"/>
      <c r="G63" s="9">
        <v>3225.3</v>
      </c>
      <c r="H63" s="9"/>
      <c r="I63" s="69"/>
      <c r="J63" s="18">
        <f t="shared" si="0"/>
        <v>0</v>
      </c>
    </row>
    <row r="64" spans="1:10" s="12" customFormat="1" ht="15" hidden="1">
      <c r="A64" s="20" t="s">
        <v>66</v>
      </c>
      <c r="B64" s="15" t="s">
        <v>15</v>
      </c>
      <c r="C64" s="21"/>
      <c r="D64" s="84"/>
      <c r="E64" s="83"/>
      <c r="F64" s="85"/>
      <c r="G64" s="9">
        <v>3225.3</v>
      </c>
      <c r="H64" s="9">
        <v>1.07</v>
      </c>
      <c r="I64" s="69">
        <v>0.22</v>
      </c>
      <c r="J64" s="18">
        <f t="shared" si="0"/>
        <v>0</v>
      </c>
    </row>
    <row r="65" spans="1:10" s="12" customFormat="1" ht="15">
      <c r="A65" s="20" t="s">
        <v>41</v>
      </c>
      <c r="B65" s="15" t="s">
        <v>15</v>
      </c>
      <c r="C65" s="21"/>
      <c r="D65" s="84">
        <v>963.17</v>
      </c>
      <c r="E65" s="83"/>
      <c r="F65" s="85"/>
      <c r="G65" s="9">
        <v>3225.3</v>
      </c>
      <c r="H65" s="9">
        <v>1.07</v>
      </c>
      <c r="I65" s="69">
        <v>0.03</v>
      </c>
      <c r="J65" s="18">
        <f t="shared" si="0"/>
        <v>0</v>
      </c>
    </row>
    <row r="66" spans="1:10" s="12" customFormat="1" ht="15">
      <c r="A66" s="20" t="s">
        <v>17</v>
      </c>
      <c r="B66" s="15" t="s">
        <v>15</v>
      </c>
      <c r="C66" s="21"/>
      <c r="D66" s="84">
        <v>4294.09</v>
      </c>
      <c r="E66" s="83"/>
      <c r="F66" s="85"/>
      <c r="G66" s="9">
        <v>3225.3</v>
      </c>
      <c r="H66" s="9">
        <v>1.07</v>
      </c>
      <c r="I66" s="69">
        <v>0.12</v>
      </c>
      <c r="J66" s="18">
        <f t="shared" si="0"/>
        <v>0</v>
      </c>
    </row>
    <row r="67" spans="1:10" s="12" customFormat="1" ht="15">
      <c r="A67" s="20" t="s">
        <v>18</v>
      </c>
      <c r="B67" s="15" t="s">
        <v>15</v>
      </c>
      <c r="C67" s="21"/>
      <c r="D67" s="84">
        <v>1010.85</v>
      </c>
      <c r="E67" s="83"/>
      <c r="F67" s="85"/>
      <c r="G67" s="9">
        <v>3225.3</v>
      </c>
      <c r="H67" s="9">
        <v>1.07</v>
      </c>
      <c r="I67" s="69">
        <v>0.02</v>
      </c>
      <c r="J67" s="18">
        <f t="shared" si="0"/>
        <v>0</v>
      </c>
    </row>
    <row r="68" spans="1:10" s="12" customFormat="1" ht="15">
      <c r="A68" s="20" t="s">
        <v>39</v>
      </c>
      <c r="B68" s="15" t="s">
        <v>15</v>
      </c>
      <c r="C68" s="21"/>
      <c r="D68" s="84">
        <v>481.57</v>
      </c>
      <c r="E68" s="83"/>
      <c r="F68" s="85"/>
      <c r="G68" s="9">
        <v>3225.3</v>
      </c>
      <c r="H68" s="9">
        <v>1.07</v>
      </c>
      <c r="I68" s="69">
        <v>0.02</v>
      </c>
      <c r="J68" s="18">
        <f t="shared" si="0"/>
        <v>0</v>
      </c>
    </row>
    <row r="69" spans="1:10" s="12" customFormat="1" ht="15">
      <c r="A69" s="20" t="s">
        <v>40</v>
      </c>
      <c r="B69" s="15" t="s">
        <v>20</v>
      </c>
      <c r="C69" s="21"/>
      <c r="D69" s="84">
        <v>1926.35</v>
      </c>
      <c r="E69" s="83"/>
      <c r="F69" s="85"/>
      <c r="G69" s="9">
        <v>3225.3</v>
      </c>
      <c r="H69" s="9">
        <v>1.07</v>
      </c>
      <c r="I69" s="69">
        <v>0.07</v>
      </c>
      <c r="J69" s="18">
        <f t="shared" si="0"/>
        <v>0</v>
      </c>
    </row>
    <row r="70" spans="1:10" s="12" customFormat="1" ht="25.5">
      <c r="A70" s="20" t="s">
        <v>19</v>
      </c>
      <c r="B70" s="15" t="s">
        <v>15</v>
      </c>
      <c r="C70" s="21"/>
      <c r="D70" s="84">
        <v>3993.93</v>
      </c>
      <c r="E70" s="83"/>
      <c r="F70" s="85"/>
      <c r="G70" s="9">
        <v>3225.3</v>
      </c>
      <c r="H70" s="9">
        <v>1.07</v>
      </c>
      <c r="I70" s="69">
        <v>0.07</v>
      </c>
      <c r="J70" s="18">
        <f t="shared" si="0"/>
        <v>0</v>
      </c>
    </row>
    <row r="71" spans="1:10" s="12" customFormat="1" ht="28.5" customHeight="1">
      <c r="A71" s="20" t="s">
        <v>73</v>
      </c>
      <c r="B71" s="15" t="s">
        <v>15</v>
      </c>
      <c r="C71" s="21"/>
      <c r="D71" s="84">
        <v>3391.27</v>
      </c>
      <c r="E71" s="83"/>
      <c r="F71" s="85"/>
      <c r="G71" s="9">
        <v>3225.3</v>
      </c>
      <c r="H71" s="9">
        <v>1.07</v>
      </c>
      <c r="I71" s="69">
        <v>0.01</v>
      </c>
      <c r="J71" s="18">
        <f t="shared" si="0"/>
        <v>0</v>
      </c>
    </row>
    <row r="72" spans="1:10" s="12" customFormat="1" ht="32.25" customHeight="1">
      <c r="A72" s="44" t="s">
        <v>155</v>
      </c>
      <c r="B72" s="75" t="s">
        <v>44</v>
      </c>
      <c r="C72" s="110"/>
      <c r="D72" s="118">
        <v>7989.31</v>
      </c>
      <c r="E72" s="86"/>
      <c r="F72" s="109"/>
      <c r="G72" s="9">
        <v>3225.3</v>
      </c>
      <c r="H72" s="9"/>
      <c r="I72" s="69"/>
      <c r="J72" s="18">
        <f t="shared" si="0"/>
        <v>0</v>
      </c>
    </row>
    <row r="73" spans="1:10" s="12" customFormat="1" ht="23.25" customHeight="1">
      <c r="A73" s="44" t="s">
        <v>158</v>
      </c>
      <c r="B73" s="75" t="s">
        <v>44</v>
      </c>
      <c r="C73" s="110"/>
      <c r="D73" s="118">
        <v>16951.4</v>
      </c>
      <c r="E73" s="86"/>
      <c r="F73" s="109"/>
      <c r="G73" s="9"/>
      <c r="H73" s="9"/>
      <c r="I73" s="69"/>
      <c r="J73" s="18">
        <f t="shared" si="0"/>
        <v>0</v>
      </c>
    </row>
    <row r="74" spans="1:10" s="12" customFormat="1" ht="21.75" customHeight="1">
      <c r="A74" s="44" t="s">
        <v>165</v>
      </c>
      <c r="B74" s="75" t="s">
        <v>15</v>
      </c>
      <c r="C74" s="110"/>
      <c r="D74" s="118">
        <v>0</v>
      </c>
      <c r="E74" s="86"/>
      <c r="F74" s="109"/>
      <c r="G74" s="9">
        <v>3225.3</v>
      </c>
      <c r="H74" s="9"/>
      <c r="I74" s="69"/>
      <c r="J74" s="18">
        <f t="shared" si="0"/>
        <v>0</v>
      </c>
    </row>
    <row r="75" spans="1:10" s="12" customFormat="1" ht="30.75" customHeight="1">
      <c r="A75" s="132" t="s">
        <v>164</v>
      </c>
      <c r="B75" s="133" t="s">
        <v>44</v>
      </c>
      <c r="C75" s="110"/>
      <c r="D75" s="118">
        <v>2496.02</v>
      </c>
      <c r="E75" s="86"/>
      <c r="F75" s="109"/>
      <c r="G75" s="9">
        <v>3225.3</v>
      </c>
      <c r="H75" s="9"/>
      <c r="I75" s="69"/>
      <c r="J75" s="18">
        <f t="shared" si="0"/>
        <v>0</v>
      </c>
    </row>
    <row r="76" spans="1:10" s="18" customFormat="1" ht="29.25" customHeight="1">
      <c r="A76" s="16" t="s">
        <v>34</v>
      </c>
      <c r="B76" s="17"/>
      <c r="C76" s="13" t="s">
        <v>145</v>
      </c>
      <c r="D76" s="79">
        <f>D77+D78+D79+D80+D81+D82+D84+D83+D85+D86</f>
        <v>33731.13</v>
      </c>
      <c r="E76" s="79">
        <f>D76/G76</f>
        <v>10.46</v>
      </c>
      <c r="F76" s="81">
        <f>E76/12</f>
        <v>0.87</v>
      </c>
      <c r="G76" s="9">
        <v>3225.3</v>
      </c>
      <c r="H76" s="9">
        <v>1.07</v>
      </c>
      <c r="I76" s="69">
        <v>0.89</v>
      </c>
      <c r="J76" s="18">
        <f t="shared" si="0"/>
        <v>0.871666666666667</v>
      </c>
    </row>
    <row r="77" spans="1:10" s="12" customFormat="1" ht="21.75" customHeight="1">
      <c r="A77" s="132" t="s">
        <v>74</v>
      </c>
      <c r="B77" s="75" t="s">
        <v>42</v>
      </c>
      <c r="C77" s="111"/>
      <c r="D77" s="119">
        <v>1027.21</v>
      </c>
      <c r="E77" s="83"/>
      <c r="F77" s="85"/>
      <c r="G77" s="9">
        <v>3225.3</v>
      </c>
      <c r="H77" s="9"/>
      <c r="I77" s="69"/>
      <c r="J77" s="18">
        <f t="shared" si="0"/>
        <v>0</v>
      </c>
    </row>
    <row r="78" spans="1:10" s="12" customFormat="1" ht="30.75" customHeight="1">
      <c r="A78" s="132" t="s">
        <v>75</v>
      </c>
      <c r="B78" s="75" t="s">
        <v>15</v>
      </c>
      <c r="C78" s="111"/>
      <c r="D78" s="119">
        <v>684.81</v>
      </c>
      <c r="E78" s="83"/>
      <c r="F78" s="85"/>
      <c r="G78" s="9">
        <v>3225.3</v>
      </c>
      <c r="H78" s="9"/>
      <c r="I78" s="69"/>
      <c r="J78" s="18">
        <f t="shared" si="0"/>
        <v>0</v>
      </c>
    </row>
    <row r="79" spans="1:10" s="12" customFormat="1" ht="18" customHeight="1">
      <c r="A79" s="132" t="s">
        <v>76</v>
      </c>
      <c r="B79" s="75" t="s">
        <v>44</v>
      </c>
      <c r="C79" s="111"/>
      <c r="D79" s="119">
        <v>718.68</v>
      </c>
      <c r="E79" s="83"/>
      <c r="F79" s="85"/>
      <c r="G79" s="9">
        <v>3225.3</v>
      </c>
      <c r="H79" s="9"/>
      <c r="I79" s="69"/>
      <c r="J79" s="18">
        <f t="shared" si="0"/>
        <v>0</v>
      </c>
    </row>
    <row r="80" spans="1:10" s="12" customFormat="1" ht="25.5">
      <c r="A80" s="132" t="s">
        <v>77</v>
      </c>
      <c r="B80" s="75" t="s">
        <v>78</v>
      </c>
      <c r="C80" s="111"/>
      <c r="D80" s="119">
        <v>684.81</v>
      </c>
      <c r="E80" s="83"/>
      <c r="F80" s="85"/>
      <c r="G80" s="9">
        <v>3225.3</v>
      </c>
      <c r="H80" s="9"/>
      <c r="I80" s="69"/>
      <c r="J80" s="18">
        <f t="shared" si="0"/>
        <v>0</v>
      </c>
    </row>
    <row r="81" spans="1:10" s="12" customFormat="1" ht="20.25" customHeight="1">
      <c r="A81" s="132" t="s">
        <v>79</v>
      </c>
      <c r="B81" s="15" t="s">
        <v>15</v>
      </c>
      <c r="C81" s="111"/>
      <c r="D81" s="84">
        <v>1851.38</v>
      </c>
      <c r="E81" s="83"/>
      <c r="F81" s="85"/>
      <c r="G81" s="9">
        <v>3225.3</v>
      </c>
      <c r="H81" s="9">
        <v>1.07</v>
      </c>
      <c r="I81" s="69">
        <v>0.03</v>
      </c>
      <c r="J81" s="18">
        <f t="shared" si="0"/>
        <v>0</v>
      </c>
    </row>
    <row r="82" spans="1:10" s="12" customFormat="1" ht="23.25" customHeight="1">
      <c r="A82" s="132" t="s">
        <v>71</v>
      </c>
      <c r="B82" s="75" t="s">
        <v>7</v>
      </c>
      <c r="C82" s="20"/>
      <c r="D82" s="120">
        <v>2435.6</v>
      </c>
      <c r="E82" s="86"/>
      <c r="F82" s="109"/>
      <c r="G82" s="9">
        <v>3225.3</v>
      </c>
      <c r="H82" s="9"/>
      <c r="I82" s="69"/>
      <c r="J82" s="18">
        <f t="shared" si="0"/>
        <v>0</v>
      </c>
    </row>
    <row r="83" spans="1:10" s="12" customFormat="1" ht="18" customHeight="1">
      <c r="A83" s="132" t="s">
        <v>122</v>
      </c>
      <c r="B83" s="75"/>
      <c r="C83" s="112"/>
      <c r="D83" s="121">
        <v>13424.22</v>
      </c>
      <c r="E83" s="86"/>
      <c r="F83" s="109"/>
      <c r="G83" s="9">
        <v>3225.3</v>
      </c>
      <c r="H83" s="9"/>
      <c r="I83" s="69"/>
      <c r="J83" s="18">
        <f t="shared" si="0"/>
        <v>0</v>
      </c>
    </row>
    <row r="84" spans="1:10" s="12" customFormat="1" ht="23.25" customHeight="1">
      <c r="A84" s="132" t="s">
        <v>156</v>
      </c>
      <c r="B84" s="75" t="s">
        <v>44</v>
      </c>
      <c r="C84" s="112"/>
      <c r="D84" s="121">
        <v>8141.45</v>
      </c>
      <c r="E84" s="86"/>
      <c r="F84" s="109"/>
      <c r="G84" s="9">
        <v>3225.3</v>
      </c>
      <c r="H84" s="9"/>
      <c r="I84" s="69"/>
      <c r="J84" s="18">
        <f t="shared" si="0"/>
        <v>0</v>
      </c>
    </row>
    <row r="85" spans="1:10" s="12" customFormat="1" ht="31.5" customHeight="1">
      <c r="A85" s="132" t="s">
        <v>121</v>
      </c>
      <c r="B85" s="133" t="s">
        <v>15</v>
      </c>
      <c r="C85" s="112"/>
      <c r="D85" s="121">
        <v>4762.97</v>
      </c>
      <c r="E85" s="86"/>
      <c r="F85" s="109"/>
      <c r="G85" s="9">
        <v>3225.3</v>
      </c>
      <c r="H85" s="9"/>
      <c r="I85" s="69"/>
      <c r="J85" s="18">
        <f t="shared" si="0"/>
        <v>0</v>
      </c>
    </row>
    <row r="86" spans="1:10" s="12" customFormat="1" ht="31.5" customHeight="1">
      <c r="A86" s="132" t="s">
        <v>120</v>
      </c>
      <c r="B86" s="133" t="s">
        <v>43</v>
      </c>
      <c r="C86" s="112"/>
      <c r="D86" s="121">
        <v>0</v>
      </c>
      <c r="E86" s="86"/>
      <c r="F86" s="109"/>
      <c r="G86" s="9">
        <v>3225.3</v>
      </c>
      <c r="H86" s="9"/>
      <c r="I86" s="69"/>
      <c r="J86" s="18">
        <f t="shared" si="0"/>
        <v>0</v>
      </c>
    </row>
    <row r="87" spans="1:10" s="12" customFormat="1" ht="30">
      <c r="A87" s="128" t="s">
        <v>35</v>
      </c>
      <c r="B87" s="15"/>
      <c r="C87" s="19" t="s">
        <v>146</v>
      </c>
      <c r="D87" s="79">
        <f>D89+D91+D90+D88</f>
        <v>23502.43</v>
      </c>
      <c r="E87" s="79">
        <f>D87/G87</f>
        <v>7.29</v>
      </c>
      <c r="F87" s="81">
        <f>E87/12</f>
        <v>0.61</v>
      </c>
      <c r="G87" s="9">
        <v>3225.3</v>
      </c>
      <c r="H87" s="9">
        <v>1.07</v>
      </c>
      <c r="I87" s="69">
        <v>0.37</v>
      </c>
      <c r="J87" s="18">
        <f t="shared" si="0"/>
        <v>0.6075</v>
      </c>
    </row>
    <row r="88" spans="1:10" s="12" customFormat="1" ht="20.25" customHeight="1">
      <c r="A88" s="132" t="s">
        <v>123</v>
      </c>
      <c r="B88" s="134" t="s">
        <v>15</v>
      </c>
      <c r="C88" s="19"/>
      <c r="D88" s="84">
        <v>0</v>
      </c>
      <c r="E88" s="83"/>
      <c r="F88" s="85"/>
      <c r="G88" s="9">
        <v>3225.3</v>
      </c>
      <c r="H88" s="9">
        <v>1.07</v>
      </c>
      <c r="I88" s="69">
        <v>0.02</v>
      </c>
      <c r="J88" s="18">
        <f t="shared" si="0"/>
        <v>0</v>
      </c>
    </row>
    <row r="89" spans="1:10" s="12" customFormat="1" ht="22.5" customHeight="1">
      <c r="A89" s="130" t="s">
        <v>157</v>
      </c>
      <c r="B89" s="133" t="s">
        <v>44</v>
      </c>
      <c r="C89" s="19"/>
      <c r="D89" s="119">
        <v>18730.18</v>
      </c>
      <c r="E89" s="83"/>
      <c r="F89" s="85"/>
      <c r="G89" s="9">
        <v>3225.3</v>
      </c>
      <c r="H89" s="9"/>
      <c r="I89" s="69"/>
      <c r="J89" s="18">
        <f t="shared" si="0"/>
        <v>0</v>
      </c>
    </row>
    <row r="90" spans="1:10" s="12" customFormat="1" ht="21" customHeight="1">
      <c r="A90" s="132" t="s">
        <v>62</v>
      </c>
      <c r="B90" s="133" t="s">
        <v>43</v>
      </c>
      <c r="C90" s="19"/>
      <c r="D90" s="84">
        <v>4772.25</v>
      </c>
      <c r="E90" s="83"/>
      <c r="F90" s="85"/>
      <c r="G90" s="9"/>
      <c r="H90" s="9"/>
      <c r="I90" s="69"/>
      <c r="J90" s="18">
        <f t="shared" si="0"/>
        <v>0</v>
      </c>
    </row>
    <row r="91" spans="1:10" s="12" customFormat="1" ht="25.5">
      <c r="A91" s="132" t="s">
        <v>124</v>
      </c>
      <c r="B91" s="133" t="s">
        <v>44</v>
      </c>
      <c r="C91" s="19"/>
      <c r="D91" s="84">
        <v>0</v>
      </c>
      <c r="E91" s="83"/>
      <c r="F91" s="85"/>
      <c r="G91" s="9">
        <v>3225.3</v>
      </c>
      <c r="H91" s="9">
        <v>1.07</v>
      </c>
      <c r="I91" s="69">
        <v>0.1</v>
      </c>
      <c r="J91" s="18">
        <f t="shared" si="0"/>
        <v>0</v>
      </c>
    </row>
    <row r="92" spans="1:10" s="12" customFormat="1" ht="15">
      <c r="A92" s="128" t="s">
        <v>125</v>
      </c>
      <c r="B92" s="134"/>
      <c r="C92" s="82" t="s">
        <v>147</v>
      </c>
      <c r="D92" s="79">
        <f>D93+D94+D95+D96+D97+D98</f>
        <v>14741.84</v>
      </c>
      <c r="E92" s="79">
        <f>D92/G92</f>
        <v>4.57</v>
      </c>
      <c r="F92" s="81">
        <f>E92/12</f>
        <v>0.38</v>
      </c>
      <c r="G92" s="9">
        <v>3225.3</v>
      </c>
      <c r="H92" s="9">
        <v>1.07</v>
      </c>
      <c r="I92" s="69">
        <v>0.2</v>
      </c>
      <c r="J92" s="18">
        <f t="shared" si="0"/>
        <v>0.380833333333333</v>
      </c>
    </row>
    <row r="93" spans="1:10" s="12" customFormat="1" ht="18.75" customHeight="1">
      <c r="A93" s="132" t="s">
        <v>126</v>
      </c>
      <c r="B93" s="134" t="s">
        <v>7</v>
      </c>
      <c r="C93" s="82"/>
      <c r="D93" s="84">
        <v>0</v>
      </c>
      <c r="E93" s="83"/>
      <c r="F93" s="85"/>
      <c r="G93" s="9">
        <v>3225.3</v>
      </c>
      <c r="H93" s="9">
        <v>1.07</v>
      </c>
      <c r="I93" s="69">
        <v>0.13</v>
      </c>
      <c r="J93" s="18">
        <f t="shared" si="0"/>
        <v>0</v>
      </c>
    </row>
    <row r="94" spans="1:10" s="12" customFormat="1" ht="49.5" customHeight="1">
      <c r="A94" s="132" t="s">
        <v>127</v>
      </c>
      <c r="B94" s="134" t="s">
        <v>15</v>
      </c>
      <c r="C94" s="82"/>
      <c r="D94" s="84">
        <v>13735.03</v>
      </c>
      <c r="E94" s="83"/>
      <c r="F94" s="85"/>
      <c r="G94" s="9">
        <v>3225.3</v>
      </c>
      <c r="H94" s="9">
        <v>1.07</v>
      </c>
      <c r="I94" s="69">
        <v>0.02</v>
      </c>
      <c r="J94" s="18">
        <f t="shared" si="0"/>
        <v>0</v>
      </c>
    </row>
    <row r="95" spans="1:10" s="12" customFormat="1" ht="42.75" customHeight="1">
      <c r="A95" s="132" t="s">
        <v>128</v>
      </c>
      <c r="B95" s="134" t="s">
        <v>15</v>
      </c>
      <c r="C95" s="82"/>
      <c r="D95" s="84">
        <v>1006.81</v>
      </c>
      <c r="E95" s="83"/>
      <c r="F95" s="85"/>
      <c r="G95" s="9">
        <v>3225.3</v>
      </c>
      <c r="H95" s="9">
        <v>1.07</v>
      </c>
      <c r="I95" s="69">
        <v>0</v>
      </c>
      <c r="J95" s="18">
        <f t="shared" si="0"/>
        <v>0</v>
      </c>
    </row>
    <row r="96" spans="1:10" s="12" customFormat="1" ht="25.5">
      <c r="A96" s="132" t="s">
        <v>129</v>
      </c>
      <c r="B96" s="134" t="s">
        <v>10</v>
      </c>
      <c r="C96" s="82"/>
      <c r="D96" s="84">
        <f>E96*G96</f>
        <v>0</v>
      </c>
      <c r="E96" s="83"/>
      <c r="F96" s="85"/>
      <c r="G96" s="9">
        <v>3225.3</v>
      </c>
      <c r="H96" s="9">
        <v>1.07</v>
      </c>
      <c r="I96" s="69">
        <v>0</v>
      </c>
      <c r="J96" s="18">
        <f t="shared" si="0"/>
        <v>0</v>
      </c>
    </row>
    <row r="97" spans="1:10" s="12" customFormat="1" ht="21.75" customHeight="1">
      <c r="A97" s="132" t="s">
        <v>130</v>
      </c>
      <c r="B97" s="133" t="s">
        <v>80</v>
      </c>
      <c r="C97" s="82"/>
      <c r="D97" s="84">
        <f>E97*G97</f>
        <v>0</v>
      </c>
      <c r="E97" s="83"/>
      <c r="F97" s="85"/>
      <c r="G97" s="9">
        <v>3225.3</v>
      </c>
      <c r="H97" s="9">
        <v>1.07</v>
      </c>
      <c r="I97" s="69">
        <v>0</v>
      </c>
      <c r="J97" s="18">
        <f t="shared" si="0"/>
        <v>0</v>
      </c>
    </row>
    <row r="98" spans="1:10" s="12" customFormat="1" ht="60" customHeight="1">
      <c r="A98" s="132" t="s">
        <v>131</v>
      </c>
      <c r="B98" s="133" t="s">
        <v>67</v>
      </c>
      <c r="C98" s="82"/>
      <c r="D98" s="84">
        <f>E98*G98</f>
        <v>0</v>
      </c>
      <c r="E98" s="83"/>
      <c r="F98" s="85"/>
      <c r="G98" s="9">
        <v>3225.3</v>
      </c>
      <c r="H98" s="9">
        <v>1.07</v>
      </c>
      <c r="I98" s="69">
        <v>0</v>
      </c>
      <c r="J98" s="18">
        <f t="shared" si="0"/>
        <v>0</v>
      </c>
    </row>
    <row r="99" spans="1:10" s="12" customFormat="1" ht="17.25" customHeight="1">
      <c r="A99" s="16" t="s">
        <v>36</v>
      </c>
      <c r="B99" s="15"/>
      <c r="C99" s="82" t="s">
        <v>148</v>
      </c>
      <c r="D99" s="79">
        <f>D100</f>
        <v>1208.01</v>
      </c>
      <c r="E99" s="79">
        <f>D99/G99</f>
        <v>0.37</v>
      </c>
      <c r="F99" s="81">
        <f>E99/12</f>
        <v>0.03</v>
      </c>
      <c r="G99" s="9">
        <v>3225.3</v>
      </c>
      <c r="H99" s="9">
        <v>1.07</v>
      </c>
      <c r="I99" s="69">
        <v>0.11</v>
      </c>
      <c r="J99" s="18">
        <f t="shared" si="0"/>
        <v>0.0308333333333333</v>
      </c>
    </row>
    <row r="100" spans="1:10" s="12" customFormat="1" ht="17.25" customHeight="1">
      <c r="A100" s="20" t="s">
        <v>33</v>
      </c>
      <c r="B100" s="15" t="s">
        <v>15</v>
      </c>
      <c r="C100" s="82"/>
      <c r="D100" s="84">
        <v>1208.01</v>
      </c>
      <c r="E100" s="83"/>
      <c r="F100" s="85"/>
      <c r="G100" s="9">
        <v>3225.3</v>
      </c>
      <c r="H100" s="9">
        <v>1.07</v>
      </c>
      <c r="I100" s="69">
        <v>0.02</v>
      </c>
      <c r="J100" s="18">
        <f t="shared" si="0"/>
        <v>0</v>
      </c>
    </row>
    <row r="101" spans="1:10" s="9" customFormat="1" ht="15">
      <c r="A101" s="16" t="s">
        <v>38</v>
      </c>
      <c r="B101" s="17"/>
      <c r="C101" s="13" t="s">
        <v>149</v>
      </c>
      <c r="D101" s="79">
        <f>D103+D102</f>
        <v>54685.82</v>
      </c>
      <c r="E101" s="79">
        <f>D101/G101</f>
        <v>16.96</v>
      </c>
      <c r="F101" s="81">
        <f>E101/12+0.01</f>
        <v>1.42</v>
      </c>
      <c r="G101" s="9">
        <v>3225.3</v>
      </c>
      <c r="H101" s="9">
        <v>1.07</v>
      </c>
      <c r="I101" s="69">
        <v>0.03</v>
      </c>
      <c r="J101" s="18">
        <f t="shared" si="0"/>
        <v>1.41333333333333</v>
      </c>
    </row>
    <row r="102" spans="1:10" s="12" customFormat="1" ht="44.25" customHeight="1">
      <c r="A102" s="130" t="s">
        <v>132</v>
      </c>
      <c r="B102" s="133" t="s">
        <v>20</v>
      </c>
      <c r="C102" s="39"/>
      <c r="D102" s="122">
        <v>22037.49</v>
      </c>
      <c r="E102" s="86"/>
      <c r="F102" s="109"/>
      <c r="G102" s="9">
        <v>3225.3</v>
      </c>
      <c r="H102" s="9"/>
      <c r="I102" s="69"/>
      <c r="J102" s="18">
        <f t="shared" si="0"/>
        <v>0</v>
      </c>
    </row>
    <row r="103" spans="1:10" s="12" customFormat="1" ht="25.5">
      <c r="A103" s="130" t="s">
        <v>133</v>
      </c>
      <c r="B103" s="133" t="s">
        <v>67</v>
      </c>
      <c r="C103" s="39"/>
      <c r="D103" s="122">
        <v>32648.33</v>
      </c>
      <c r="E103" s="86"/>
      <c r="F103" s="109"/>
      <c r="G103" s="9">
        <v>3225.3</v>
      </c>
      <c r="H103" s="9"/>
      <c r="I103" s="69"/>
      <c r="J103" s="18">
        <f t="shared" si="0"/>
        <v>0</v>
      </c>
    </row>
    <row r="104" spans="1:10" s="9" customFormat="1" ht="15">
      <c r="A104" s="16" t="s">
        <v>37</v>
      </c>
      <c r="B104" s="17"/>
      <c r="C104" s="13" t="s">
        <v>143</v>
      </c>
      <c r="D104" s="79">
        <f>D105</f>
        <v>2684.76</v>
      </c>
      <c r="E104" s="79">
        <f>D104/G104</f>
        <v>0.83</v>
      </c>
      <c r="F104" s="81">
        <f>E104/12</f>
        <v>0.07</v>
      </c>
      <c r="G104" s="9">
        <v>3225.3</v>
      </c>
      <c r="H104" s="9">
        <v>1.07</v>
      </c>
      <c r="I104" s="69">
        <v>0.06</v>
      </c>
      <c r="J104" s="18">
        <f t="shared" si="0"/>
        <v>0.0691666666666667</v>
      </c>
    </row>
    <row r="105" spans="1:10" s="12" customFormat="1" ht="15">
      <c r="A105" s="20" t="s">
        <v>166</v>
      </c>
      <c r="B105" s="15" t="s">
        <v>42</v>
      </c>
      <c r="C105" s="21"/>
      <c r="D105" s="84">
        <v>2684.76</v>
      </c>
      <c r="E105" s="83"/>
      <c r="F105" s="85"/>
      <c r="G105" s="9">
        <v>3225.3</v>
      </c>
      <c r="H105" s="9">
        <v>1.07</v>
      </c>
      <c r="I105" s="69">
        <v>0.02</v>
      </c>
      <c r="J105" s="18">
        <f t="shared" si="0"/>
        <v>0</v>
      </c>
    </row>
    <row r="106" spans="1:10" s="12" customFormat="1" ht="25.5" customHeight="1" thickBot="1">
      <c r="A106" s="103" t="s">
        <v>45</v>
      </c>
      <c r="B106" s="104" t="s">
        <v>15</v>
      </c>
      <c r="C106" s="105"/>
      <c r="D106" s="106">
        <f>E106*G106</f>
        <v>0</v>
      </c>
      <c r="E106" s="107">
        <f>F106*12</f>
        <v>0</v>
      </c>
      <c r="F106" s="108">
        <v>0</v>
      </c>
      <c r="G106" s="9">
        <v>3225.3</v>
      </c>
      <c r="H106" s="9">
        <v>1.07</v>
      </c>
      <c r="I106" s="69">
        <v>0</v>
      </c>
      <c r="J106" s="18">
        <f t="shared" si="0"/>
        <v>0</v>
      </c>
    </row>
    <row r="107" spans="1:10" s="9" customFormat="1" ht="119.25" thickBot="1">
      <c r="A107" s="135" t="s">
        <v>138</v>
      </c>
      <c r="B107" s="124" t="s">
        <v>10</v>
      </c>
      <c r="C107" s="24"/>
      <c r="D107" s="88">
        <v>50000</v>
      </c>
      <c r="E107" s="88">
        <f>D107/G107</f>
        <v>15.5</v>
      </c>
      <c r="F107" s="94">
        <f>E107/12</f>
        <v>1.29</v>
      </c>
      <c r="G107" s="9">
        <v>3225.3</v>
      </c>
      <c r="H107" s="9">
        <v>1.07</v>
      </c>
      <c r="I107" s="69">
        <v>1.03</v>
      </c>
      <c r="J107" s="18">
        <f t="shared" si="0"/>
        <v>1.29166666666667</v>
      </c>
    </row>
    <row r="108" spans="1:10" s="9" customFormat="1" ht="45.75" thickBot="1">
      <c r="A108" s="34" t="s">
        <v>49</v>
      </c>
      <c r="B108" s="124"/>
      <c r="C108" s="115" t="s">
        <v>168</v>
      </c>
      <c r="D108" s="116">
        <v>56631.33</v>
      </c>
      <c r="E108" s="116">
        <f>D108/G108</f>
        <v>17.56</v>
      </c>
      <c r="F108" s="117">
        <f>E108/12</f>
        <v>1.46</v>
      </c>
      <c r="G108" s="9">
        <v>3225.3</v>
      </c>
      <c r="I108" s="69"/>
      <c r="J108" s="18"/>
    </row>
    <row r="109" spans="1:10" s="41" customFormat="1" ht="24" customHeight="1" thickBot="1">
      <c r="A109" s="113" t="s">
        <v>60</v>
      </c>
      <c r="B109" s="114" t="s">
        <v>9</v>
      </c>
      <c r="C109" s="115"/>
      <c r="D109" s="116">
        <f>E109*G109</f>
        <v>73536.84</v>
      </c>
      <c r="E109" s="116">
        <f>12*F109</f>
        <v>22.8</v>
      </c>
      <c r="F109" s="117">
        <v>1.9</v>
      </c>
      <c r="G109" s="9">
        <v>3225.3</v>
      </c>
      <c r="I109" s="71"/>
      <c r="J109" s="18">
        <f t="shared" si="0"/>
        <v>1.9</v>
      </c>
    </row>
    <row r="110" spans="1:9" s="9" customFormat="1" ht="19.5" thickBot="1">
      <c r="A110" s="34" t="s">
        <v>30</v>
      </c>
      <c r="B110" s="7"/>
      <c r="C110" s="24"/>
      <c r="D110" s="78">
        <f>D109+D107+D104+D101+D99+D92+D87+D76+D60+D59+D58+D57+D56+D55+D54+D49+D43+D42+D41+D40+D39+D28+D14+D108</f>
        <v>938970.01</v>
      </c>
      <c r="E110" s="78">
        <f>E109+E107+E104+E101+E99+E92+E87+E76+E60+E59+E58+E57+E56+E55+E54+E49+E43+E42+E41+E40+E39+E28+E14+E108</f>
        <v>291.14</v>
      </c>
      <c r="F110" s="78">
        <f>F109+F107+F104+F101+F99+F92+F87+F76+F60+F59+F58+F57+F56+F55+F54+F49+F43+F42+F41+F40+F39+F28+F14+F108</f>
        <v>24.26</v>
      </c>
      <c r="G110" s="9">
        <v>3225.3</v>
      </c>
      <c r="I110" s="69"/>
    </row>
    <row r="111" spans="1:9" s="9" customFormat="1" ht="18.75">
      <c r="A111" s="136"/>
      <c r="B111" s="137"/>
      <c r="C111" s="49"/>
      <c r="D111" s="89"/>
      <c r="E111" s="89"/>
      <c r="F111" s="89"/>
      <c r="I111" s="69"/>
    </row>
    <row r="112" spans="1:9" s="9" customFormat="1" ht="18.75">
      <c r="A112" s="136"/>
      <c r="B112" s="137"/>
      <c r="C112" s="49"/>
      <c r="D112" s="89"/>
      <c r="E112" s="89"/>
      <c r="F112" s="89"/>
      <c r="I112" s="69"/>
    </row>
    <row r="113" spans="1:9" s="25" customFormat="1" ht="20.25" thickBot="1">
      <c r="A113" s="29"/>
      <c r="B113" s="30"/>
      <c r="C113" s="31"/>
      <c r="D113" s="90"/>
      <c r="E113" s="90"/>
      <c r="F113" s="90"/>
      <c r="G113" s="9"/>
      <c r="I113" s="72"/>
    </row>
    <row r="114" spans="1:9" s="9" customFormat="1" ht="19.5" thickBot="1">
      <c r="A114" s="63" t="s">
        <v>58</v>
      </c>
      <c r="B114" s="7"/>
      <c r="C114" s="24"/>
      <c r="D114" s="88">
        <f>D115+D116+D117+D118+D119+D120+D121+D122+D123+D124+D125+D126+D127+D128+D129</f>
        <v>2161328.28</v>
      </c>
      <c r="E114" s="88">
        <f>E115+E116+E117+E118+E119+E120+E121+E122+E123+E124+E125+E126+E127+E128+E129</f>
        <v>670.14</v>
      </c>
      <c r="F114" s="88">
        <f>F115+F116+F117+F118+F119+F120+F121+F122+F123+F124+F125+F126+F127+F128+F129</f>
        <v>55.85</v>
      </c>
      <c r="G114" s="9">
        <v>3225.3</v>
      </c>
      <c r="I114" s="69"/>
    </row>
    <row r="115" spans="1:9" s="41" customFormat="1" ht="15">
      <c r="A115" s="44" t="s">
        <v>81</v>
      </c>
      <c r="B115" s="42"/>
      <c r="C115" s="43"/>
      <c r="D115" s="76">
        <v>758612.81</v>
      </c>
      <c r="E115" s="76">
        <f aca="true" t="shared" si="1" ref="E115:E129">D115/G115</f>
        <v>235.21</v>
      </c>
      <c r="F115" s="77">
        <f aca="true" t="shared" si="2" ref="F115:F129">E115/12</f>
        <v>19.6</v>
      </c>
      <c r="G115" s="9">
        <v>3225.3</v>
      </c>
      <c r="I115" s="71"/>
    </row>
    <row r="116" spans="1:9" s="41" customFormat="1" ht="15">
      <c r="A116" s="44" t="s">
        <v>152</v>
      </c>
      <c r="B116" s="42"/>
      <c r="C116" s="43"/>
      <c r="D116" s="76">
        <v>47960.41</v>
      </c>
      <c r="E116" s="76">
        <f t="shared" si="1"/>
        <v>14.87</v>
      </c>
      <c r="F116" s="77">
        <f t="shared" si="2"/>
        <v>1.24</v>
      </c>
      <c r="G116" s="9">
        <v>3225.3</v>
      </c>
      <c r="I116" s="71"/>
    </row>
    <row r="117" spans="1:9" s="41" customFormat="1" ht="15">
      <c r="A117" s="44" t="s">
        <v>82</v>
      </c>
      <c r="B117" s="42"/>
      <c r="C117" s="43"/>
      <c r="D117" s="76">
        <v>263526.37</v>
      </c>
      <c r="E117" s="76">
        <f t="shared" si="1"/>
        <v>81.71</v>
      </c>
      <c r="F117" s="77">
        <f t="shared" si="2"/>
        <v>6.81</v>
      </c>
      <c r="G117" s="9">
        <v>3225.3</v>
      </c>
      <c r="I117" s="71"/>
    </row>
    <row r="118" spans="1:9" s="41" customFormat="1" ht="15">
      <c r="A118" s="44" t="s">
        <v>153</v>
      </c>
      <c r="B118" s="42"/>
      <c r="C118" s="43"/>
      <c r="D118" s="76">
        <v>38592.61</v>
      </c>
      <c r="E118" s="76">
        <f t="shared" si="1"/>
        <v>11.97</v>
      </c>
      <c r="F118" s="77">
        <f t="shared" si="2"/>
        <v>1</v>
      </c>
      <c r="G118" s="9">
        <v>3225.3</v>
      </c>
      <c r="I118" s="71"/>
    </row>
    <row r="119" spans="1:9" s="41" customFormat="1" ht="15">
      <c r="A119" s="44" t="s">
        <v>154</v>
      </c>
      <c r="B119" s="42"/>
      <c r="C119" s="43"/>
      <c r="D119" s="76">
        <v>12491.45</v>
      </c>
      <c r="E119" s="76">
        <f t="shared" si="1"/>
        <v>3.87</v>
      </c>
      <c r="F119" s="77">
        <f t="shared" si="2"/>
        <v>0.32</v>
      </c>
      <c r="G119" s="9">
        <v>3225.3</v>
      </c>
      <c r="I119" s="71"/>
    </row>
    <row r="120" spans="1:9" s="41" customFormat="1" ht="29.25" customHeight="1">
      <c r="A120" s="44" t="s">
        <v>159</v>
      </c>
      <c r="B120" s="42"/>
      <c r="C120" s="43"/>
      <c r="D120" s="76">
        <v>42429.74</v>
      </c>
      <c r="E120" s="76">
        <f t="shared" si="1"/>
        <v>13.16</v>
      </c>
      <c r="F120" s="77">
        <f t="shared" si="2"/>
        <v>1.1</v>
      </c>
      <c r="G120" s="9">
        <v>3225.3</v>
      </c>
      <c r="I120" s="71"/>
    </row>
    <row r="121" spans="1:9" s="41" customFormat="1" ht="29.25" customHeight="1">
      <c r="A121" s="44" t="s">
        <v>160</v>
      </c>
      <c r="B121" s="42"/>
      <c r="C121" s="43"/>
      <c r="D121" s="76">
        <v>57846.23</v>
      </c>
      <c r="E121" s="76">
        <f t="shared" si="1"/>
        <v>17.94</v>
      </c>
      <c r="F121" s="77">
        <f t="shared" si="2"/>
        <v>1.5</v>
      </c>
      <c r="G121" s="9">
        <v>3225.3</v>
      </c>
      <c r="I121" s="71"/>
    </row>
    <row r="122" spans="1:9" s="41" customFormat="1" ht="23.25" customHeight="1">
      <c r="A122" s="44" t="s">
        <v>161</v>
      </c>
      <c r="B122" s="42"/>
      <c r="C122" s="43"/>
      <c r="D122" s="76">
        <v>19481.44</v>
      </c>
      <c r="E122" s="76">
        <f t="shared" si="1"/>
        <v>6.04</v>
      </c>
      <c r="F122" s="77">
        <f t="shared" si="2"/>
        <v>0.5</v>
      </c>
      <c r="G122" s="9">
        <v>3225.3</v>
      </c>
      <c r="I122" s="71"/>
    </row>
    <row r="123" spans="1:9" s="41" customFormat="1" ht="27" customHeight="1">
      <c r="A123" s="44" t="s">
        <v>162</v>
      </c>
      <c r="B123" s="42"/>
      <c r="C123" s="43"/>
      <c r="D123" s="76">
        <v>30922.79</v>
      </c>
      <c r="E123" s="76">
        <f t="shared" si="1"/>
        <v>9.59</v>
      </c>
      <c r="F123" s="77">
        <f t="shared" si="2"/>
        <v>0.8</v>
      </c>
      <c r="G123" s="9">
        <v>3225.3</v>
      </c>
      <c r="I123" s="71"/>
    </row>
    <row r="124" spans="1:9" s="41" customFormat="1" ht="27" customHeight="1">
      <c r="A124" s="44" t="s">
        <v>163</v>
      </c>
      <c r="B124" s="42"/>
      <c r="C124" s="43"/>
      <c r="D124" s="76">
        <v>8212.16</v>
      </c>
      <c r="E124" s="76">
        <f t="shared" si="1"/>
        <v>2.55</v>
      </c>
      <c r="F124" s="77">
        <f t="shared" si="2"/>
        <v>0.21</v>
      </c>
      <c r="G124" s="9">
        <v>3225.3</v>
      </c>
      <c r="I124" s="71"/>
    </row>
    <row r="125" spans="1:9" s="41" customFormat="1" ht="15">
      <c r="A125" s="55" t="s">
        <v>69</v>
      </c>
      <c r="B125" s="56"/>
      <c r="C125" s="57"/>
      <c r="D125" s="87">
        <v>6613.56</v>
      </c>
      <c r="E125" s="76">
        <f t="shared" si="1"/>
        <v>2.05</v>
      </c>
      <c r="F125" s="77">
        <f t="shared" si="2"/>
        <v>0.17</v>
      </c>
      <c r="G125" s="9">
        <v>3225.3</v>
      </c>
      <c r="I125" s="71"/>
    </row>
    <row r="126" spans="1:9" s="41" customFormat="1" ht="15">
      <c r="A126" s="55" t="s">
        <v>70</v>
      </c>
      <c r="B126" s="56"/>
      <c r="C126" s="57"/>
      <c r="D126" s="87">
        <v>28167.91</v>
      </c>
      <c r="E126" s="76">
        <f t="shared" si="1"/>
        <v>8.73</v>
      </c>
      <c r="F126" s="77">
        <f t="shared" si="2"/>
        <v>0.73</v>
      </c>
      <c r="G126" s="9">
        <v>3225.3</v>
      </c>
      <c r="I126" s="71"/>
    </row>
    <row r="127" spans="1:9" s="41" customFormat="1" ht="21.75" customHeight="1" thickBot="1">
      <c r="A127" s="98" t="s">
        <v>83</v>
      </c>
      <c r="B127" s="99"/>
      <c r="C127" s="100"/>
      <c r="D127" s="101">
        <v>70398.8</v>
      </c>
      <c r="E127" s="76">
        <f t="shared" si="1"/>
        <v>21.83</v>
      </c>
      <c r="F127" s="77">
        <f t="shared" si="2"/>
        <v>1.82</v>
      </c>
      <c r="G127" s="9">
        <v>3225.3</v>
      </c>
      <c r="I127" s="71"/>
    </row>
    <row r="128" spans="1:9" s="41" customFormat="1" ht="15">
      <c r="A128" s="95" t="s">
        <v>61</v>
      </c>
      <c r="B128" s="96"/>
      <c r="C128" s="92"/>
      <c r="D128" s="93">
        <v>101172</v>
      </c>
      <c r="E128" s="76">
        <f t="shared" si="1"/>
        <v>31.37</v>
      </c>
      <c r="F128" s="77">
        <f t="shared" si="2"/>
        <v>2.61</v>
      </c>
      <c r="G128" s="9">
        <v>3225.3</v>
      </c>
      <c r="I128" s="71"/>
    </row>
    <row r="129" spans="1:9" s="41" customFormat="1" ht="15">
      <c r="A129" s="44" t="s">
        <v>167</v>
      </c>
      <c r="B129" s="42"/>
      <c r="C129" s="43"/>
      <c r="D129" s="76">
        <v>674900</v>
      </c>
      <c r="E129" s="76">
        <f t="shared" si="1"/>
        <v>209.25</v>
      </c>
      <c r="F129" s="77">
        <f t="shared" si="2"/>
        <v>17.44</v>
      </c>
      <c r="G129" s="9">
        <v>3225.3</v>
      </c>
      <c r="I129" s="71"/>
    </row>
    <row r="130" spans="1:9" s="25" customFormat="1" ht="19.5">
      <c r="A130" s="29"/>
      <c r="B130" s="30"/>
      <c r="C130" s="31"/>
      <c r="D130" s="31"/>
      <c r="E130" s="31"/>
      <c r="F130" s="32"/>
      <c r="I130" s="72"/>
    </row>
    <row r="131" spans="1:9" s="25" customFormat="1" ht="20.25" thickBot="1">
      <c r="A131" s="29"/>
      <c r="B131" s="30"/>
      <c r="C131" s="31"/>
      <c r="D131" s="31"/>
      <c r="E131" s="31"/>
      <c r="F131" s="32"/>
      <c r="I131" s="72"/>
    </row>
    <row r="132" spans="1:9" s="64" customFormat="1" ht="19.5" thickBot="1">
      <c r="A132" s="65" t="s">
        <v>50</v>
      </c>
      <c r="B132" s="66"/>
      <c r="C132" s="58"/>
      <c r="D132" s="58">
        <f>D110+D114</f>
        <v>3100298.29</v>
      </c>
      <c r="E132" s="58">
        <f>E110+E114</f>
        <v>961.28</v>
      </c>
      <c r="F132" s="58">
        <f>F110+F114</f>
        <v>80.11</v>
      </c>
      <c r="I132" s="74"/>
    </row>
    <row r="133" spans="1:9" s="25" customFormat="1" ht="19.5">
      <c r="A133" s="29"/>
      <c r="B133" s="30"/>
      <c r="C133" s="31"/>
      <c r="D133" s="31"/>
      <c r="E133" s="31"/>
      <c r="F133" s="32"/>
      <c r="I133" s="72"/>
    </row>
    <row r="134" spans="1:9" s="25" customFormat="1" ht="19.5">
      <c r="A134" s="154" t="s">
        <v>26</v>
      </c>
      <c r="B134" s="154"/>
      <c r="C134" s="154"/>
      <c r="D134" s="154"/>
      <c r="E134" s="31"/>
      <c r="F134" s="32"/>
      <c r="I134" s="72"/>
    </row>
    <row r="135" spans="1:9" s="25" customFormat="1" ht="19.5">
      <c r="A135" s="27"/>
      <c r="B135" s="27"/>
      <c r="C135" s="27"/>
      <c r="D135" s="27"/>
      <c r="E135" s="31"/>
      <c r="F135" s="32"/>
      <c r="I135" s="72"/>
    </row>
    <row r="136" spans="1:9" s="25" customFormat="1" ht="19.5">
      <c r="A136" s="26" t="s">
        <v>27</v>
      </c>
      <c r="B136" s="27"/>
      <c r="C136" s="27"/>
      <c r="D136" s="27"/>
      <c r="E136" s="31"/>
      <c r="F136" s="32"/>
      <c r="I136" s="72"/>
    </row>
    <row r="137" spans="1:9" s="25" customFormat="1" ht="19.5">
      <c r="A137" s="29"/>
      <c r="B137" s="30"/>
      <c r="C137" s="31"/>
      <c r="D137" s="31"/>
      <c r="E137" s="31"/>
      <c r="F137" s="32"/>
      <c r="I137" s="72"/>
    </row>
    <row r="138" spans="1:9" s="25" customFormat="1" ht="19.5">
      <c r="A138" s="29"/>
      <c r="B138" s="30"/>
      <c r="C138" s="31"/>
      <c r="D138" s="31"/>
      <c r="E138" s="31"/>
      <c r="F138" s="32"/>
      <c r="I138" s="72"/>
    </row>
    <row r="139" spans="1:9" s="27" customFormat="1" ht="14.25">
      <c r="A139" s="154"/>
      <c r="B139" s="154"/>
      <c r="C139" s="154"/>
      <c r="D139" s="154"/>
      <c r="I139" s="73"/>
    </row>
    <row r="140" spans="6:9" s="27" customFormat="1" ht="12.75">
      <c r="F140" s="28"/>
      <c r="I140" s="73"/>
    </row>
    <row r="141" spans="1:9" s="27" customFormat="1" ht="12.75">
      <c r="A141" s="26"/>
      <c r="F141" s="28"/>
      <c r="I141" s="73"/>
    </row>
    <row r="142" spans="6:9" s="27" customFormat="1" ht="12.75">
      <c r="F142" s="28"/>
      <c r="I142" s="73"/>
    </row>
    <row r="143" spans="6:9" s="27" customFormat="1" ht="12.75">
      <c r="F143" s="28"/>
      <c r="I143" s="73"/>
    </row>
    <row r="144" spans="6:9" s="27" customFormat="1" ht="12.75">
      <c r="F144" s="28"/>
      <c r="I144" s="73"/>
    </row>
    <row r="145" spans="6:9" s="27" customFormat="1" ht="12.75">
      <c r="F145" s="28"/>
      <c r="I145" s="73"/>
    </row>
    <row r="146" spans="6:9" s="27" customFormat="1" ht="12.75">
      <c r="F146" s="28"/>
      <c r="I146" s="73"/>
    </row>
    <row r="147" spans="6:9" s="27" customFormat="1" ht="12.75">
      <c r="F147" s="28"/>
      <c r="I147" s="73"/>
    </row>
    <row r="148" spans="6:9" s="27" customFormat="1" ht="12.75">
      <c r="F148" s="28"/>
      <c r="I148" s="73"/>
    </row>
    <row r="149" spans="6:9" s="27" customFormat="1" ht="12.75">
      <c r="F149" s="28"/>
      <c r="I149" s="73"/>
    </row>
    <row r="150" spans="6:9" s="27" customFormat="1" ht="12.75">
      <c r="F150" s="28"/>
      <c r="I150" s="73"/>
    </row>
    <row r="151" spans="6:9" s="27" customFormat="1" ht="12.75">
      <c r="F151" s="28"/>
      <c r="I151" s="73"/>
    </row>
    <row r="152" spans="6:9" s="27" customFormat="1" ht="12.75">
      <c r="F152" s="28"/>
      <c r="I152" s="73"/>
    </row>
    <row r="153" spans="6:9" s="27" customFormat="1" ht="12.75">
      <c r="F153" s="28"/>
      <c r="I153" s="73"/>
    </row>
    <row r="154" spans="6:9" s="27" customFormat="1" ht="12.75">
      <c r="F154" s="28"/>
      <c r="I154" s="73"/>
    </row>
    <row r="155" spans="6:9" s="27" customFormat="1" ht="12.75">
      <c r="F155" s="28"/>
      <c r="I155" s="73"/>
    </row>
    <row r="156" spans="6:9" s="27" customFormat="1" ht="12.75">
      <c r="F156" s="28"/>
      <c r="I156" s="73"/>
    </row>
    <row r="157" spans="6:9" s="27" customFormat="1" ht="12.75">
      <c r="F157" s="28"/>
      <c r="I157" s="73"/>
    </row>
    <row r="158" spans="6:9" s="27" customFormat="1" ht="12.75">
      <c r="F158" s="28"/>
      <c r="I158" s="73"/>
    </row>
    <row r="159" spans="6:9" s="27" customFormat="1" ht="12.75">
      <c r="F159" s="28"/>
      <c r="I159" s="73"/>
    </row>
  </sheetData>
  <sheetProtection/>
  <mergeCells count="13">
    <mergeCell ref="A1:F1"/>
    <mergeCell ref="B2:F2"/>
    <mergeCell ref="B3:F3"/>
    <mergeCell ref="B4:F4"/>
    <mergeCell ref="A7:F7"/>
    <mergeCell ref="A8:F8"/>
    <mergeCell ref="A9:F9"/>
    <mergeCell ref="A10:F10"/>
    <mergeCell ref="A13:F13"/>
    <mergeCell ref="A134:D134"/>
    <mergeCell ref="A139:D139"/>
    <mergeCell ref="A5:F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  <colBreaks count="1" manualBreakCount="1">
    <brk id="6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49"/>
  <sheetViews>
    <sheetView zoomScale="75" zoomScaleNormal="75" zoomScalePageLayoutView="0" workbookViewId="0" topLeftCell="A1">
      <selection activeCell="J126" sqref="J12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33" customWidth="1"/>
    <col min="7" max="7" width="15.375" style="1" customWidth="1"/>
    <col min="8" max="8" width="15.375" style="1" hidden="1" customWidth="1"/>
    <col min="9" max="9" width="15.375" style="67" hidden="1" customWidth="1"/>
    <col min="10" max="12" width="15.375" style="1" customWidth="1"/>
    <col min="13" max="16384" width="9.125" style="1" customWidth="1"/>
  </cols>
  <sheetData>
    <row r="1" spans="1:6" ht="16.5" customHeight="1">
      <c r="A1" s="157" t="s">
        <v>84</v>
      </c>
      <c r="B1" s="158"/>
      <c r="C1" s="158"/>
      <c r="D1" s="158"/>
      <c r="E1" s="158"/>
      <c r="F1" s="158"/>
    </row>
    <row r="2" spans="2:6" ht="12.75" customHeight="1">
      <c r="B2" s="159"/>
      <c r="C2" s="159"/>
      <c r="D2" s="159"/>
      <c r="E2" s="158"/>
      <c r="F2" s="158"/>
    </row>
    <row r="3" spans="2:6" ht="14.25" customHeight="1">
      <c r="B3" s="159" t="s">
        <v>0</v>
      </c>
      <c r="C3" s="159"/>
      <c r="D3" s="159"/>
      <c r="E3" s="158"/>
      <c r="F3" s="158"/>
    </row>
    <row r="4" spans="1:6" ht="24" customHeight="1">
      <c r="A4" s="91" t="s">
        <v>86</v>
      </c>
      <c r="B4" s="159" t="s">
        <v>85</v>
      </c>
      <c r="C4" s="159"/>
      <c r="D4" s="159"/>
      <c r="E4" s="158"/>
      <c r="F4" s="158"/>
    </row>
    <row r="5" spans="1:6" ht="24" customHeight="1">
      <c r="A5" s="155"/>
      <c r="B5" s="155"/>
      <c r="C5" s="155"/>
      <c r="D5" s="155"/>
      <c r="E5" s="155"/>
      <c r="F5" s="155"/>
    </row>
    <row r="6" spans="1:8" ht="24" customHeight="1">
      <c r="A6" s="156" t="s">
        <v>87</v>
      </c>
      <c r="B6" s="156"/>
      <c r="C6" s="156"/>
      <c r="D6" s="156"/>
      <c r="E6" s="156"/>
      <c r="F6" s="156"/>
      <c r="G6" s="156"/>
      <c r="H6" s="156"/>
    </row>
    <row r="7" spans="1:9" s="2" customFormat="1" ht="22.5" customHeight="1">
      <c r="A7" s="160" t="s">
        <v>1</v>
      </c>
      <c r="B7" s="160"/>
      <c r="C7" s="160"/>
      <c r="D7" s="160"/>
      <c r="E7" s="161"/>
      <c r="F7" s="161"/>
      <c r="I7" s="68"/>
    </row>
    <row r="8" spans="1:6" s="3" customFormat="1" ht="18.75" customHeight="1">
      <c r="A8" s="160" t="s">
        <v>134</v>
      </c>
      <c r="B8" s="160"/>
      <c r="C8" s="160"/>
      <c r="D8" s="160"/>
      <c r="E8" s="161"/>
      <c r="F8" s="161"/>
    </row>
    <row r="9" spans="1:6" s="4" customFormat="1" ht="17.25" customHeight="1">
      <c r="A9" s="146" t="s">
        <v>28</v>
      </c>
      <c r="B9" s="146"/>
      <c r="C9" s="146"/>
      <c r="D9" s="146"/>
      <c r="E9" s="147"/>
      <c r="F9" s="147"/>
    </row>
    <row r="10" spans="1:6" s="3" customFormat="1" ht="30" customHeight="1" thickBot="1">
      <c r="A10" s="148" t="s">
        <v>51</v>
      </c>
      <c r="B10" s="148"/>
      <c r="C10" s="148"/>
      <c r="D10" s="148"/>
      <c r="E10" s="149"/>
      <c r="F10" s="149"/>
    </row>
    <row r="11" spans="1:9" s="9" customFormat="1" ht="139.5" customHeight="1" thickBot="1">
      <c r="A11" s="5" t="s">
        <v>2</v>
      </c>
      <c r="B11" s="6" t="s">
        <v>3</v>
      </c>
      <c r="C11" s="7" t="s">
        <v>88</v>
      </c>
      <c r="D11" s="7" t="s">
        <v>31</v>
      </c>
      <c r="E11" s="7" t="s">
        <v>4</v>
      </c>
      <c r="F11" s="8" t="s">
        <v>5</v>
      </c>
      <c r="I11" s="69"/>
    </row>
    <row r="12" spans="1:9" s="12" customFormat="1" ht="12.75">
      <c r="A12" s="10">
        <v>1</v>
      </c>
      <c r="B12" s="11">
        <v>2</v>
      </c>
      <c r="C12" s="11">
        <v>3</v>
      </c>
      <c r="D12" s="35">
        <v>4</v>
      </c>
      <c r="E12" s="37">
        <v>5</v>
      </c>
      <c r="F12" s="40">
        <v>6</v>
      </c>
      <c r="I12" s="70"/>
    </row>
    <row r="13" spans="1:9" s="12" customFormat="1" ht="49.5" customHeight="1">
      <c r="A13" s="150" t="s">
        <v>6</v>
      </c>
      <c r="B13" s="151"/>
      <c r="C13" s="151"/>
      <c r="D13" s="151"/>
      <c r="E13" s="152"/>
      <c r="F13" s="153"/>
      <c r="I13" s="70"/>
    </row>
    <row r="14" spans="1:9" s="9" customFormat="1" ht="26.25" customHeight="1">
      <c r="A14" s="123" t="s">
        <v>63</v>
      </c>
      <c r="B14" s="124" t="s">
        <v>7</v>
      </c>
      <c r="C14" s="13" t="s">
        <v>135</v>
      </c>
      <c r="D14" s="80">
        <f>E14*G14</f>
        <v>125399.66</v>
      </c>
      <c r="E14" s="79">
        <f>F14*12</f>
        <v>38.88</v>
      </c>
      <c r="F14" s="81">
        <f>F24+F27</f>
        <v>3.24</v>
      </c>
      <c r="G14" s="9">
        <v>3225.3</v>
      </c>
      <c r="H14" s="9">
        <v>1.07</v>
      </c>
      <c r="I14" s="69">
        <v>2.24</v>
      </c>
    </row>
    <row r="15" spans="1:9" s="9" customFormat="1" ht="26.25" customHeight="1">
      <c r="A15" s="125" t="s">
        <v>52</v>
      </c>
      <c r="B15" s="126" t="s">
        <v>53</v>
      </c>
      <c r="C15" s="13"/>
      <c r="D15" s="80"/>
      <c r="E15" s="79"/>
      <c r="F15" s="81"/>
      <c r="I15" s="69"/>
    </row>
    <row r="16" spans="1:9" s="9" customFormat="1" ht="21" customHeight="1">
      <c r="A16" s="125" t="s">
        <v>54</v>
      </c>
      <c r="B16" s="126" t="s">
        <v>53</v>
      </c>
      <c r="C16" s="13"/>
      <c r="D16" s="80"/>
      <c r="E16" s="79"/>
      <c r="F16" s="81"/>
      <c r="I16" s="69"/>
    </row>
    <row r="17" spans="1:9" s="9" customFormat="1" ht="121.5" customHeight="1">
      <c r="A17" s="125" t="s">
        <v>89</v>
      </c>
      <c r="B17" s="126" t="s">
        <v>20</v>
      </c>
      <c r="C17" s="13"/>
      <c r="D17" s="80"/>
      <c r="E17" s="79"/>
      <c r="F17" s="81"/>
      <c r="I17" s="69"/>
    </row>
    <row r="18" spans="1:9" s="9" customFormat="1" ht="26.25" customHeight="1">
      <c r="A18" s="125" t="s">
        <v>90</v>
      </c>
      <c r="B18" s="126" t="s">
        <v>53</v>
      </c>
      <c r="C18" s="13"/>
      <c r="D18" s="80"/>
      <c r="E18" s="79"/>
      <c r="F18" s="81"/>
      <c r="I18" s="69"/>
    </row>
    <row r="19" spans="1:9" s="9" customFormat="1" ht="26.25" customHeight="1">
      <c r="A19" s="125" t="s">
        <v>91</v>
      </c>
      <c r="B19" s="126" t="s">
        <v>53</v>
      </c>
      <c r="C19" s="13"/>
      <c r="D19" s="80"/>
      <c r="E19" s="79"/>
      <c r="F19" s="81"/>
      <c r="I19" s="69"/>
    </row>
    <row r="20" spans="1:9" s="9" customFormat="1" ht="27.75" customHeight="1">
      <c r="A20" s="125" t="s">
        <v>92</v>
      </c>
      <c r="B20" s="126" t="s">
        <v>10</v>
      </c>
      <c r="C20" s="13"/>
      <c r="D20" s="80"/>
      <c r="E20" s="79"/>
      <c r="F20" s="81"/>
      <c r="I20" s="69"/>
    </row>
    <row r="21" spans="1:9" s="9" customFormat="1" ht="15">
      <c r="A21" s="125" t="s">
        <v>93</v>
      </c>
      <c r="B21" s="126" t="s">
        <v>12</v>
      </c>
      <c r="C21" s="13"/>
      <c r="D21" s="80"/>
      <c r="E21" s="79"/>
      <c r="F21" s="81"/>
      <c r="I21" s="69"/>
    </row>
    <row r="22" spans="1:9" s="9" customFormat="1" ht="15">
      <c r="A22" s="125" t="s">
        <v>94</v>
      </c>
      <c r="B22" s="126" t="s">
        <v>53</v>
      </c>
      <c r="C22" s="13"/>
      <c r="D22" s="80"/>
      <c r="E22" s="79"/>
      <c r="F22" s="81"/>
      <c r="I22" s="69"/>
    </row>
    <row r="23" spans="1:9" s="9" customFormat="1" ht="15">
      <c r="A23" s="125" t="s">
        <v>95</v>
      </c>
      <c r="B23" s="126" t="s">
        <v>15</v>
      </c>
      <c r="C23" s="13"/>
      <c r="D23" s="80"/>
      <c r="E23" s="79"/>
      <c r="F23" s="81"/>
      <c r="I23" s="69"/>
    </row>
    <row r="24" spans="1:9" s="9" customFormat="1" ht="15">
      <c r="A24" s="102" t="s">
        <v>64</v>
      </c>
      <c r="B24" s="62"/>
      <c r="C24" s="13"/>
      <c r="D24" s="80"/>
      <c r="E24" s="79"/>
      <c r="F24" s="81">
        <v>3.24</v>
      </c>
      <c r="I24" s="69"/>
    </row>
    <row r="25" spans="1:9" s="9" customFormat="1" ht="15" hidden="1">
      <c r="A25" s="61"/>
      <c r="B25" s="62"/>
      <c r="C25" s="13"/>
      <c r="D25" s="80"/>
      <c r="E25" s="79"/>
      <c r="F25" s="97"/>
      <c r="I25" s="69"/>
    </row>
    <row r="26" spans="1:9" s="9" customFormat="1" ht="15">
      <c r="A26" s="61" t="s">
        <v>72</v>
      </c>
      <c r="B26" s="62" t="s">
        <v>53</v>
      </c>
      <c r="C26" s="13"/>
      <c r="D26" s="80"/>
      <c r="E26" s="79"/>
      <c r="F26" s="97">
        <v>0</v>
      </c>
      <c r="I26" s="69"/>
    </row>
    <row r="27" spans="1:9" s="9" customFormat="1" ht="15">
      <c r="A27" s="102" t="s">
        <v>64</v>
      </c>
      <c r="B27" s="62"/>
      <c r="C27" s="13"/>
      <c r="D27" s="80"/>
      <c r="E27" s="79"/>
      <c r="F27" s="81">
        <f>F26</f>
        <v>0</v>
      </c>
      <c r="I27" s="69"/>
    </row>
    <row r="28" spans="1:9" s="9" customFormat="1" ht="30">
      <c r="A28" s="123" t="s">
        <v>8</v>
      </c>
      <c r="B28" s="127" t="s">
        <v>9</v>
      </c>
      <c r="C28" s="13" t="s">
        <v>136</v>
      </c>
      <c r="D28" s="80">
        <f>E28*G28</f>
        <v>49927.64</v>
      </c>
      <c r="E28" s="79">
        <f>F28*12</f>
        <v>15.48</v>
      </c>
      <c r="F28" s="81">
        <v>1.29</v>
      </c>
      <c r="G28" s="9">
        <v>3225.3</v>
      </c>
      <c r="H28" s="9">
        <v>1.07</v>
      </c>
      <c r="I28" s="69">
        <v>1.14</v>
      </c>
    </row>
    <row r="29" spans="1:254" s="9" customFormat="1" ht="18.75">
      <c r="A29" s="125" t="s">
        <v>96</v>
      </c>
      <c r="B29" s="126" t="s">
        <v>9</v>
      </c>
      <c r="C29" s="13"/>
      <c r="D29" s="80"/>
      <c r="E29" s="79"/>
      <c r="F29" s="81"/>
      <c r="G29" s="47"/>
      <c r="H29" s="48"/>
      <c r="I29" s="49"/>
      <c r="J29" s="49"/>
      <c r="K29" s="49"/>
      <c r="L29" s="50"/>
      <c r="M29" s="49"/>
      <c r="N29" s="51"/>
      <c r="O29" s="47"/>
      <c r="P29" s="48"/>
      <c r="Q29" s="49"/>
      <c r="R29" s="49"/>
      <c r="S29" s="49"/>
      <c r="T29" s="50"/>
      <c r="U29" s="49"/>
      <c r="V29" s="51"/>
      <c r="W29" s="47"/>
      <c r="X29" s="48"/>
      <c r="Y29" s="49"/>
      <c r="Z29" s="49"/>
      <c r="AA29" s="49"/>
      <c r="AB29" s="50"/>
      <c r="AC29" s="49"/>
      <c r="AD29" s="51"/>
      <c r="AE29" s="47"/>
      <c r="AF29" s="48"/>
      <c r="AG29" s="49"/>
      <c r="AH29" s="49"/>
      <c r="AI29" s="49"/>
      <c r="AJ29" s="50"/>
      <c r="AK29" s="49"/>
      <c r="AL29" s="51"/>
      <c r="AM29" s="47"/>
      <c r="AN29" s="48"/>
      <c r="AO29" s="49"/>
      <c r="AP29" s="49"/>
      <c r="AQ29" s="49"/>
      <c r="AR29" s="50"/>
      <c r="AS29" s="49"/>
      <c r="AT29" s="51"/>
      <c r="AU29" s="47"/>
      <c r="AV29" s="48"/>
      <c r="AW29" s="49"/>
      <c r="AX29" s="49"/>
      <c r="AY29" s="49"/>
      <c r="AZ29" s="50"/>
      <c r="BA29" s="49"/>
      <c r="BB29" s="51"/>
      <c r="BC29" s="47"/>
      <c r="BD29" s="48"/>
      <c r="BE29" s="49"/>
      <c r="BF29" s="49"/>
      <c r="BG29" s="49"/>
      <c r="BH29" s="50"/>
      <c r="BI29" s="49"/>
      <c r="BJ29" s="51"/>
      <c r="BK29" s="47"/>
      <c r="BL29" s="48"/>
      <c r="BM29" s="49"/>
      <c r="BN29" s="49"/>
      <c r="BO29" s="52"/>
      <c r="BP29" s="14"/>
      <c r="BQ29" s="13"/>
      <c r="BR29" s="38"/>
      <c r="BS29" s="45"/>
      <c r="BT29" s="46"/>
      <c r="BU29" s="13"/>
      <c r="BV29" s="36"/>
      <c r="BW29" s="13"/>
      <c r="BX29" s="14"/>
      <c r="BY29" s="13"/>
      <c r="BZ29" s="38"/>
      <c r="CA29" s="45"/>
      <c r="CB29" s="46"/>
      <c r="CC29" s="13"/>
      <c r="CD29" s="36"/>
      <c r="CE29" s="13"/>
      <c r="CF29" s="14"/>
      <c r="CG29" s="13"/>
      <c r="CH29" s="38"/>
      <c r="CI29" s="45"/>
      <c r="CJ29" s="46"/>
      <c r="CK29" s="13"/>
      <c r="CL29" s="36"/>
      <c r="CM29" s="13"/>
      <c r="CN29" s="14"/>
      <c r="CO29" s="13"/>
      <c r="CP29" s="38"/>
      <c r="CQ29" s="45"/>
      <c r="CR29" s="46"/>
      <c r="CS29" s="13"/>
      <c r="CT29" s="36"/>
      <c r="CU29" s="13"/>
      <c r="CV29" s="14"/>
      <c r="CW29" s="13"/>
      <c r="CX29" s="38"/>
      <c r="CY29" s="45"/>
      <c r="CZ29" s="46"/>
      <c r="DA29" s="13"/>
      <c r="DB29" s="36"/>
      <c r="DC29" s="13"/>
      <c r="DD29" s="14"/>
      <c r="DE29" s="13"/>
      <c r="DF29" s="38"/>
      <c r="DG29" s="45"/>
      <c r="DH29" s="46"/>
      <c r="DI29" s="13"/>
      <c r="DJ29" s="36"/>
      <c r="DK29" s="13"/>
      <c r="DL29" s="14"/>
      <c r="DM29" s="13"/>
      <c r="DN29" s="38"/>
      <c r="DO29" s="45"/>
      <c r="DP29" s="46"/>
      <c r="DQ29" s="13"/>
      <c r="DR29" s="36"/>
      <c r="DS29" s="13"/>
      <c r="DT29" s="14"/>
      <c r="DU29" s="13"/>
      <c r="DV29" s="38"/>
      <c r="DW29" s="45"/>
      <c r="DX29" s="46"/>
      <c r="DY29" s="13"/>
      <c r="DZ29" s="36"/>
      <c r="EA29" s="13"/>
      <c r="EB29" s="14"/>
      <c r="EC29" s="13"/>
      <c r="ED29" s="38"/>
      <c r="EE29" s="45"/>
      <c r="EF29" s="46"/>
      <c r="EG29" s="13"/>
      <c r="EH29" s="36"/>
      <c r="EI29" s="13"/>
      <c r="EJ29" s="14"/>
      <c r="EK29" s="13"/>
      <c r="EL29" s="38"/>
      <c r="EM29" s="45"/>
      <c r="EN29" s="46"/>
      <c r="EO29" s="13"/>
      <c r="EP29" s="36"/>
      <c r="EQ29" s="13"/>
      <c r="ER29" s="14"/>
      <c r="ES29" s="13"/>
      <c r="ET29" s="38"/>
      <c r="EU29" s="45"/>
      <c r="EV29" s="46"/>
      <c r="EW29" s="13"/>
      <c r="EX29" s="36"/>
      <c r="EY29" s="13"/>
      <c r="EZ29" s="14"/>
      <c r="FA29" s="13"/>
      <c r="FB29" s="38"/>
      <c r="FC29" s="45"/>
      <c r="FD29" s="46"/>
      <c r="FE29" s="13"/>
      <c r="FF29" s="36"/>
      <c r="FG29" s="13"/>
      <c r="FH29" s="14"/>
      <c r="FI29" s="13"/>
      <c r="FJ29" s="38"/>
      <c r="FK29" s="45"/>
      <c r="FL29" s="46"/>
      <c r="FM29" s="13"/>
      <c r="FN29" s="36"/>
      <c r="FO29" s="13"/>
      <c r="FP29" s="14"/>
      <c r="FQ29" s="13"/>
      <c r="FR29" s="38"/>
      <c r="FS29" s="45"/>
      <c r="FT29" s="46"/>
      <c r="FU29" s="13"/>
      <c r="FV29" s="36"/>
      <c r="FW29" s="13"/>
      <c r="FX29" s="14"/>
      <c r="FY29" s="13"/>
      <c r="FZ29" s="38"/>
      <c r="GA29" s="45"/>
      <c r="GB29" s="46"/>
      <c r="GC29" s="13"/>
      <c r="GD29" s="36"/>
      <c r="GE29" s="13"/>
      <c r="GF29" s="14"/>
      <c r="GG29" s="13"/>
      <c r="GH29" s="38"/>
      <c r="GI29" s="45"/>
      <c r="GJ29" s="46"/>
      <c r="GK29" s="13"/>
      <c r="GL29" s="36"/>
      <c r="GM29" s="13"/>
      <c r="GN29" s="14"/>
      <c r="GO29" s="13"/>
      <c r="GP29" s="38"/>
      <c r="GQ29" s="45"/>
      <c r="GR29" s="46"/>
      <c r="GS29" s="13"/>
      <c r="GT29" s="36"/>
      <c r="GU29" s="13"/>
      <c r="GV29" s="14"/>
      <c r="GW29" s="13"/>
      <c r="GX29" s="38"/>
      <c r="GY29" s="45"/>
      <c r="GZ29" s="46"/>
      <c r="HA29" s="13"/>
      <c r="HB29" s="36"/>
      <c r="HC29" s="13"/>
      <c r="HD29" s="14"/>
      <c r="HE29" s="13"/>
      <c r="HF29" s="38"/>
      <c r="HG29" s="45"/>
      <c r="HH29" s="46"/>
      <c r="HI29" s="13"/>
      <c r="HJ29" s="36"/>
      <c r="HK29" s="13"/>
      <c r="HL29" s="14"/>
      <c r="HM29" s="13"/>
      <c r="HN29" s="38"/>
      <c r="HO29" s="45"/>
      <c r="HP29" s="46"/>
      <c r="HQ29" s="13"/>
      <c r="HR29" s="36"/>
      <c r="HS29" s="13"/>
      <c r="HT29" s="14"/>
      <c r="HU29" s="13"/>
      <c r="HV29" s="38"/>
      <c r="HW29" s="45"/>
      <c r="HX29" s="46"/>
      <c r="HY29" s="13"/>
      <c r="HZ29" s="36"/>
      <c r="IA29" s="13"/>
      <c r="IB29" s="14"/>
      <c r="IC29" s="13"/>
      <c r="ID29" s="38"/>
      <c r="IE29" s="45"/>
      <c r="IF29" s="46"/>
      <c r="IG29" s="13"/>
      <c r="IH29" s="36"/>
      <c r="II29" s="13"/>
      <c r="IJ29" s="14"/>
      <c r="IK29" s="13"/>
      <c r="IL29" s="38"/>
      <c r="IM29" s="45"/>
      <c r="IN29" s="46"/>
      <c r="IO29" s="13"/>
      <c r="IP29" s="36"/>
      <c r="IQ29" s="13"/>
      <c r="IR29" s="14"/>
      <c r="IS29" s="13"/>
      <c r="IT29" s="38"/>
    </row>
    <row r="30" spans="1:254" s="9" customFormat="1" ht="18.75">
      <c r="A30" s="125" t="s">
        <v>97</v>
      </c>
      <c r="B30" s="126" t="s">
        <v>98</v>
      </c>
      <c r="C30" s="13"/>
      <c r="D30" s="80"/>
      <c r="E30" s="79"/>
      <c r="F30" s="81"/>
      <c r="G30" s="47"/>
      <c r="H30" s="48"/>
      <c r="I30" s="49"/>
      <c r="J30" s="49"/>
      <c r="K30" s="49"/>
      <c r="L30" s="50"/>
      <c r="M30" s="49"/>
      <c r="N30" s="51"/>
      <c r="O30" s="47"/>
      <c r="P30" s="48"/>
      <c r="Q30" s="49"/>
      <c r="R30" s="49"/>
      <c r="S30" s="49"/>
      <c r="T30" s="50"/>
      <c r="U30" s="49"/>
      <c r="V30" s="51"/>
      <c r="W30" s="47"/>
      <c r="X30" s="48"/>
      <c r="Y30" s="49"/>
      <c r="Z30" s="49"/>
      <c r="AA30" s="49"/>
      <c r="AB30" s="50"/>
      <c r="AC30" s="49"/>
      <c r="AD30" s="51"/>
      <c r="AE30" s="47"/>
      <c r="AF30" s="48"/>
      <c r="AG30" s="49"/>
      <c r="AH30" s="49"/>
      <c r="AI30" s="49"/>
      <c r="AJ30" s="50"/>
      <c r="AK30" s="49"/>
      <c r="AL30" s="51"/>
      <c r="AM30" s="47"/>
      <c r="AN30" s="48"/>
      <c r="AO30" s="49"/>
      <c r="AP30" s="49"/>
      <c r="AQ30" s="49"/>
      <c r="AR30" s="50"/>
      <c r="AS30" s="49"/>
      <c r="AT30" s="51"/>
      <c r="AU30" s="47"/>
      <c r="AV30" s="48"/>
      <c r="AW30" s="49"/>
      <c r="AX30" s="49"/>
      <c r="AY30" s="49"/>
      <c r="AZ30" s="50"/>
      <c r="BA30" s="49"/>
      <c r="BB30" s="51"/>
      <c r="BC30" s="47"/>
      <c r="BD30" s="48"/>
      <c r="BE30" s="49"/>
      <c r="BF30" s="49"/>
      <c r="BG30" s="49"/>
      <c r="BH30" s="50"/>
      <c r="BI30" s="49"/>
      <c r="BJ30" s="51"/>
      <c r="BK30" s="47"/>
      <c r="BL30" s="48"/>
      <c r="BM30" s="49"/>
      <c r="BN30" s="49"/>
      <c r="BO30" s="52"/>
      <c r="BP30" s="14"/>
      <c r="BQ30" s="13"/>
      <c r="BR30" s="38"/>
      <c r="BS30" s="45"/>
      <c r="BT30" s="46"/>
      <c r="BU30" s="13"/>
      <c r="BV30" s="36"/>
      <c r="BW30" s="13"/>
      <c r="BX30" s="14"/>
      <c r="BY30" s="13"/>
      <c r="BZ30" s="38"/>
      <c r="CA30" s="45"/>
      <c r="CB30" s="46"/>
      <c r="CC30" s="13"/>
      <c r="CD30" s="36"/>
      <c r="CE30" s="13"/>
      <c r="CF30" s="14"/>
      <c r="CG30" s="13"/>
      <c r="CH30" s="38"/>
      <c r="CI30" s="45"/>
      <c r="CJ30" s="46"/>
      <c r="CK30" s="13"/>
      <c r="CL30" s="36"/>
      <c r="CM30" s="13"/>
      <c r="CN30" s="14"/>
      <c r="CO30" s="13"/>
      <c r="CP30" s="38"/>
      <c r="CQ30" s="45"/>
      <c r="CR30" s="46"/>
      <c r="CS30" s="13"/>
      <c r="CT30" s="36"/>
      <c r="CU30" s="13"/>
      <c r="CV30" s="14"/>
      <c r="CW30" s="13"/>
      <c r="CX30" s="38"/>
      <c r="CY30" s="45"/>
      <c r="CZ30" s="46"/>
      <c r="DA30" s="13"/>
      <c r="DB30" s="36"/>
      <c r="DC30" s="13"/>
      <c r="DD30" s="14"/>
      <c r="DE30" s="13"/>
      <c r="DF30" s="38"/>
      <c r="DG30" s="45"/>
      <c r="DH30" s="46"/>
      <c r="DI30" s="13"/>
      <c r="DJ30" s="36"/>
      <c r="DK30" s="13"/>
      <c r="DL30" s="14"/>
      <c r="DM30" s="13"/>
      <c r="DN30" s="38"/>
      <c r="DO30" s="45"/>
      <c r="DP30" s="46"/>
      <c r="DQ30" s="13"/>
      <c r="DR30" s="36"/>
      <c r="DS30" s="13"/>
      <c r="DT30" s="14"/>
      <c r="DU30" s="13"/>
      <c r="DV30" s="38"/>
      <c r="DW30" s="45"/>
      <c r="DX30" s="46"/>
      <c r="DY30" s="13"/>
      <c r="DZ30" s="36"/>
      <c r="EA30" s="13"/>
      <c r="EB30" s="14"/>
      <c r="EC30" s="13"/>
      <c r="ED30" s="38"/>
      <c r="EE30" s="45"/>
      <c r="EF30" s="46"/>
      <c r="EG30" s="13"/>
      <c r="EH30" s="36"/>
      <c r="EI30" s="13"/>
      <c r="EJ30" s="14"/>
      <c r="EK30" s="13"/>
      <c r="EL30" s="38"/>
      <c r="EM30" s="45"/>
      <c r="EN30" s="46"/>
      <c r="EO30" s="13"/>
      <c r="EP30" s="36"/>
      <c r="EQ30" s="13"/>
      <c r="ER30" s="14"/>
      <c r="ES30" s="13"/>
      <c r="ET30" s="38"/>
      <c r="EU30" s="45"/>
      <c r="EV30" s="46"/>
      <c r="EW30" s="13"/>
      <c r="EX30" s="36"/>
      <c r="EY30" s="13"/>
      <c r="EZ30" s="14"/>
      <c r="FA30" s="13"/>
      <c r="FB30" s="38"/>
      <c r="FC30" s="45"/>
      <c r="FD30" s="46"/>
      <c r="FE30" s="13"/>
      <c r="FF30" s="36"/>
      <c r="FG30" s="13"/>
      <c r="FH30" s="14"/>
      <c r="FI30" s="13"/>
      <c r="FJ30" s="38"/>
      <c r="FK30" s="45"/>
      <c r="FL30" s="46"/>
      <c r="FM30" s="13"/>
      <c r="FN30" s="36"/>
      <c r="FO30" s="13"/>
      <c r="FP30" s="14"/>
      <c r="FQ30" s="13"/>
      <c r="FR30" s="38"/>
      <c r="FS30" s="45"/>
      <c r="FT30" s="46"/>
      <c r="FU30" s="13"/>
      <c r="FV30" s="36"/>
      <c r="FW30" s="13"/>
      <c r="FX30" s="14"/>
      <c r="FY30" s="13"/>
      <c r="FZ30" s="38"/>
      <c r="GA30" s="45"/>
      <c r="GB30" s="46"/>
      <c r="GC30" s="13"/>
      <c r="GD30" s="36"/>
      <c r="GE30" s="13"/>
      <c r="GF30" s="14"/>
      <c r="GG30" s="13"/>
      <c r="GH30" s="38"/>
      <c r="GI30" s="45"/>
      <c r="GJ30" s="46"/>
      <c r="GK30" s="13"/>
      <c r="GL30" s="36"/>
      <c r="GM30" s="13"/>
      <c r="GN30" s="14"/>
      <c r="GO30" s="13"/>
      <c r="GP30" s="38"/>
      <c r="GQ30" s="45"/>
      <c r="GR30" s="46"/>
      <c r="GS30" s="13"/>
      <c r="GT30" s="36"/>
      <c r="GU30" s="13"/>
      <c r="GV30" s="14"/>
      <c r="GW30" s="13"/>
      <c r="GX30" s="38"/>
      <c r="GY30" s="45"/>
      <c r="GZ30" s="46"/>
      <c r="HA30" s="13"/>
      <c r="HB30" s="36"/>
      <c r="HC30" s="13"/>
      <c r="HD30" s="14"/>
      <c r="HE30" s="13"/>
      <c r="HF30" s="38"/>
      <c r="HG30" s="45"/>
      <c r="HH30" s="46"/>
      <c r="HI30" s="13"/>
      <c r="HJ30" s="36"/>
      <c r="HK30" s="13"/>
      <c r="HL30" s="14"/>
      <c r="HM30" s="13"/>
      <c r="HN30" s="38"/>
      <c r="HO30" s="45"/>
      <c r="HP30" s="46"/>
      <c r="HQ30" s="13"/>
      <c r="HR30" s="36"/>
      <c r="HS30" s="13"/>
      <c r="HT30" s="14"/>
      <c r="HU30" s="13"/>
      <c r="HV30" s="38"/>
      <c r="HW30" s="45"/>
      <c r="HX30" s="46"/>
      <c r="HY30" s="13"/>
      <c r="HZ30" s="36"/>
      <c r="IA30" s="13"/>
      <c r="IB30" s="14"/>
      <c r="IC30" s="13"/>
      <c r="ID30" s="38"/>
      <c r="IE30" s="45"/>
      <c r="IF30" s="46"/>
      <c r="IG30" s="13"/>
      <c r="IH30" s="36"/>
      <c r="II30" s="13"/>
      <c r="IJ30" s="14"/>
      <c r="IK30" s="13"/>
      <c r="IL30" s="38"/>
      <c r="IM30" s="45"/>
      <c r="IN30" s="46"/>
      <c r="IO30" s="13"/>
      <c r="IP30" s="36"/>
      <c r="IQ30" s="13"/>
      <c r="IR30" s="14"/>
      <c r="IS30" s="13"/>
      <c r="IT30" s="38"/>
    </row>
    <row r="31" spans="1:254" s="9" customFormat="1" ht="18.75">
      <c r="A31" s="125" t="s">
        <v>99</v>
      </c>
      <c r="B31" s="126" t="s">
        <v>100</v>
      </c>
      <c r="C31" s="13"/>
      <c r="D31" s="80"/>
      <c r="E31" s="79"/>
      <c r="F31" s="81"/>
      <c r="G31" s="47"/>
      <c r="H31" s="48"/>
      <c r="I31" s="49"/>
      <c r="J31" s="49"/>
      <c r="K31" s="49"/>
      <c r="L31" s="50"/>
      <c r="M31" s="49"/>
      <c r="N31" s="51"/>
      <c r="O31" s="47"/>
      <c r="P31" s="48"/>
      <c r="Q31" s="49"/>
      <c r="R31" s="49"/>
      <c r="S31" s="49"/>
      <c r="T31" s="50"/>
      <c r="U31" s="49"/>
      <c r="V31" s="51"/>
      <c r="W31" s="47"/>
      <c r="X31" s="48"/>
      <c r="Y31" s="49"/>
      <c r="Z31" s="49"/>
      <c r="AA31" s="49"/>
      <c r="AB31" s="50"/>
      <c r="AC31" s="49"/>
      <c r="AD31" s="51"/>
      <c r="AE31" s="47"/>
      <c r="AF31" s="48"/>
      <c r="AG31" s="49"/>
      <c r="AH31" s="49"/>
      <c r="AI31" s="49"/>
      <c r="AJ31" s="50"/>
      <c r="AK31" s="49"/>
      <c r="AL31" s="51"/>
      <c r="AM31" s="47"/>
      <c r="AN31" s="48"/>
      <c r="AO31" s="49"/>
      <c r="AP31" s="49"/>
      <c r="AQ31" s="49"/>
      <c r="AR31" s="50"/>
      <c r="AS31" s="49"/>
      <c r="AT31" s="51"/>
      <c r="AU31" s="47"/>
      <c r="AV31" s="48"/>
      <c r="AW31" s="49"/>
      <c r="AX31" s="49"/>
      <c r="AY31" s="49"/>
      <c r="AZ31" s="50"/>
      <c r="BA31" s="49"/>
      <c r="BB31" s="51"/>
      <c r="BC31" s="47"/>
      <c r="BD31" s="48"/>
      <c r="BE31" s="49"/>
      <c r="BF31" s="49"/>
      <c r="BG31" s="49"/>
      <c r="BH31" s="50"/>
      <c r="BI31" s="49"/>
      <c r="BJ31" s="51"/>
      <c r="BK31" s="47"/>
      <c r="BL31" s="48"/>
      <c r="BM31" s="49"/>
      <c r="BN31" s="49"/>
      <c r="BO31" s="52"/>
      <c r="BP31" s="14"/>
      <c r="BQ31" s="13"/>
      <c r="BR31" s="38"/>
      <c r="BS31" s="45"/>
      <c r="BT31" s="46"/>
      <c r="BU31" s="13"/>
      <c r="BV31" s="36"/>
      <c r="BW31" s="13"/>
      <c r="BX31" s="14"/>
      <c r="BY31" s="13"/>
      <c r="BZ31" s="38"/>
      <c r="CA31" s="45"/>
      <c r="CB31" s="46"/>
      <c r="CC31" s="13"/>
      <c r="CD31" s="36"/>
      <c r="CE31" s="13"/>
      <c r="CF31" s="14"/>
      <c r="CG31" s="13"/>
      <c r="CH31" s="38"/>
      <c r="CI31" s="45"/>
      <c r="CJ31" s="46"/>
      <c r="CK31" s="13"/>
      <c r="CL31" s="36"/>
      <c r="CM31" s="13"/>
      <c r="CN31" s="14"/>
      <c r="CO31" s="13"/>
      <c r="CP31" s="38"/>
      <c r="CQ31" s="45"/>
      <c r="CR31" s="46"/>
      <c r="CS31" s="13"/>
      <c r="CT31" s="36"/>
      <c r="CU31" s="13"/>
      <c r="CV31" s="14"/>
      <c r="CW31" s="13"/>
      <c r="CX31" s="38"/>
      <c r="CY31" s="45"/>
      <c r="CZ31" s="46"/>
      <c r="DA31" s="13"/>
      <c r="DB31" s="36"/>
      <c r="DC31" s="13"/>
      <c r="DD31" s="14"/>
      <c r="DE31" s="13"/>
      <c r="DF31" s="38"/>
      <c r="DG31" s="45"/>
      <c r="DH31" s="46"/>
      <c r="DI31" s="13"/>
      <c r="DJ31" s="36"/>
      <c r="DK31" s="13"/>
      <c r="DL31" s="14"/>
      <c r="DM31" s="13"/>
      <c r="DN31" s="38"/>
      <c r="DO31" s="45"/>
      <c r="DP31" s="46"/>
      <c r="DQ31" s="13"/>
      <c r="DR31" s="36"/>
      <c r="DS31" s="13"/>
      <c r="DT31" s="14"/>
      <c r="DU31" s="13"/>
      <c r="DV31" s="38"/>
      <c r="DW31" s="45"/>
      <c r="DX31" s="46"/>
      <c r="DY31" s="13"/>
      <c r="DZ31" s="36"/>
      <c r="EA31" s="13"/>
      <c r="EB31" s="14"/>
      <c r="EC31" s="13"/>
      <c r="ED31" s="38"/>
      <c r="EE31" s="45"/>
      <c r="EF31" s="46"/>
      <c r="EG31" s="13"/>
      <c r="EH31" s="36"/>
      <c r="EI31" s="13"/>
      <c r="EJ31" s="14"/>
      <c r="EK31" s="13"/>
      <c r="EL31" s="38"/>
      <c r="EM31" s="45"/>
      <c r="EN31" s="46"/>
      <c r="EO31" s="13"/>
      <c r="EP31" s="36"/>
      <c r="EQ31" s="13"/>
      <c r="ER31" s="14"/>
      <c r="ES31" s="13"/>
      <c r="ET31" s="38"/>
      <c r="EU31" s="45"/>
      <c r="EV31" s="46"/>
      <c r="EW31" s="13"/>
      <c r="EX31" s="36"/>
      <c r="EY31" s="13"/>
      <c r="EZ31" s="14"/>
      <c r="FA31" s="13"/>
      <c r="FB31" s="38"/>
      <c r="FC31" s="45"/>
      <c r="FD31" s="46"/>
      <c r="FE31" s="13"/>
      <c r="FF31" s="36"/>
      <c r="FG31" s="13"/>
      <c r="FH31" s="14"/>
      <c r="FI31" s="13"/>
      <c r="FJ31" s="38"/>
      <c r="FK31" s="45"/>
      <c r="FL31" s="46"/>
      <c r="FM31" s="13"/>
      <c r="FN31" s="36"/>
      <c r="FO31" s="13"/>
      <c r="FP31" s="14"/>
      <c r="FQ31" s="13"/>
      <c r="FR31" s="38"/>
      <c r="FS31" s="45"/>
      <c r="FT31" s="46"/>
      <c r="FU31" s="13"/>
      <c r="FV31" s="36"/>
      <c r="FW31" s="13"/>
      <c r="FX31" s="14"/>
      <c r="FY31" s="13"/>
      <c r="FZ31" s="38"/>
      <c r="GA31" s="45"/>
      <c r="GB31" s="46"/>
      <c r="GC31" s="13"/>
      <c r="GD31" s="36"/>
      <c r="GE31" s="13"/>
      <c r="GF31" s="14"/>
      <c r="GG31" s="13"/>
      <c r="GH31" s="38"/>
      <c r="GI31" s="45"/>
      <c r="GJ31" s="46"/>
      <c r="GK31" s="13"/>
      <c r="GL31" s="36"/>
      <c r="GM31" s="13"/>
      <c r="GN31" s="14"/>
      <c r="GO31" s="13"/>
      <c r="GP31" s="38"/>
      <c r="GQ31" s="45"/>
      <c r="GR31" s="46"/>
      <c r="GS31" s="13"/>
      <c r="GT31" s="36"/>
      <c r="GU31" s="13"/>
      <c r="GV31" s="14"/>
      <c r="GW31" s="13"/>
      <c r="GX31" s="38"/>
      <c r="GY31" s="45"/>
      <c r="GZ31" s="46"/>
      <c r="HA31" s="13"/>
      <c r="HB31" s="36"/>
      <c r="HC31" s="13"/>
      <c r="HD31" s="14"/>
      <c r="HE31" s="13"/>
      <c r="HF31" s="38"/>
      <c r="HG31" s="45"/>
      <c r="HH31" s="46"/>
      <c r="HI31" s="13"/>
      <c r="HJ31" s="36"/>
      <c r="HK31" s="13"/>
      <c r="HL31" s="14"/>
      <c r="HM31" s="13"/>
      <c r="HN31" s="38"/>
      <c r="HO31" s="45"/>
      <c r="HP31" s="46"/>
      <c r="HQ31" s="13"/>
      <c r="HR31" s="36"/>
      <c r="HS31" s="13"/>
      <c r="HT31" s="14"/>
      <c r="HU31" s="13"/>
      <c r="HV31" s="38"/>
      <c r="HW31" s="45"/>
      <c r="HX31" s="46"/>
      <c r="HY31" s="13"/>
      <c r="HZ31" s="36"/>
      <c r="IA31" s="13"/>
      <c r="IB31" s="14"/>
      <c r="IC31" s="13"/>
      <c r="ID31" s="38"/>
      <c r="IE31" s="45"/>
      <c r="IF31" s="46"/>
      <c r="IG31" s="13"/>
      <c r="IH31" s="36"/>
      <c r="II31" s="13"/>
      <c r="IJ31" s="14"/>
      <c r="IK31" s="13"/>
      <c r="IL31" s="38"/>
      <c r="IM31" s="45"/>
      <c r="IN31" s="46"/>
      <c r="IO31" s="13"/>
      <c r="IP31" s="36"/>
      <c r="IQ31" s="13"/>
      <c r="IR31" s="14"/>
      <c r="IS31" s="13"/>
      <c r="IT31" s="38"/>
    </row>
    <row r="32" spans="1:254" s="9" customFormat="1" ht="18.75">
      <c r="A32" s="125" t="s">
        <v>46</v>
      </c>
      <c r="B32" s="126" t="s">
        <v>9</v>
      </c>
      <c r="C32" s="13"/>
      <c r="D32" s="80"/>
      <c r="E32" s="79"/>
      <c r="F32" s="81"/>
      <c r="G32" s="47"/>
      <c r="H32" s="48"/>
      <c r="I32" s="49"/>
      <c r="J32" s="49"/>
      <c r="K32" s="49"/>
      <c r="L32" s="50"/>
      <c r="M32" s="49"/>
      <c r="N32" s="51"/>
      <c r="O32" s="47"/>
      <c r="P32" s="48"/>
      <c r="Q32" s="49"/>
      <c r="R32" s="49"/>
      <c r="S32" s="49"/>
      <c r="T32" s="50"/>
      <c r="U32" s="49"/>
      <c r="V32" s="51"/>
      <c r="W32" s="47"/>
      <c r="X32" s="48"/>
      <c r="Y32" s="49"/>
      <c r="Z32" s="49"/>
      <c r="AA32" s="49"/>
      <c r="AB32" s="50"/>
      <c r="AC32" s="49"/>
      <c r="AD32" s="51"/>
      <c r="AE32" s="47"/>
      <c r="AF32" s="48"/>
      <c r="AG32" s="49"/>
      <c r="AH32" s="49"/>
      <c r="AI32" s="49"/>
      <c r="AJ32" s="50"/>
      <c r="AK32" s="49"/>
      <c r="AL32" s="51"/>
      <c r="AM32" s="47"/>
      <c r="AN32" s="48"/>
      <c r="AO32" s="49"/>
      <c r="AP32" s="49"/>
      <c r="AQ32" s="49"/>
      <c r="AR32" s="50"/>
      <c r="AS32" s="49"/>
      <c r="AT32" s="51"/>
      <c r="AU32" s="47"/>
      <c r="AV32" s="48"/>
      <c r="AW32" s="49"/>
      <c r="AX32" s="49"/>
      <c r="AY32" s="49"/>
      <c r="AZ32" s="50"/>
      <c r="BA32" s="49"/>
      <c r="BB32" s="51"/>
      <c r="BC32" s="47"/>
      <c r="BD32" s="48"/>
      <c r="BE32" s="49"/>
      <c r="BF32" s="49"/>
      <c r="BG32" s="49"/>
      <c r="BH32" s="50"/>
      <c r="BI32" s="49"/>
      <c r="BJ32" s="51"/>
      <c r="BK32" s="47"/>
      <c r="BL32" s="48"/>
      <c r="BM32" s="49"/>
      <c r="BN32" s="49"/>
      <c r="BO32" s="52"/>
      <c r="BP32" s="14"/>
      <c r="BQ32" s="13"/>
      <c r="BR32" s="38"/>
      <c r="BS32" s="45"/>
      <c r="BT32" s="46"/>
      <c r="BU32" s="13"/>
      <c r="BV32" s="36"/>
      <c r="BW32" s="13"/>
      <c r="BX32" s="14"/>
      <c r="BY32" s="13"/>
      <c r="BZ32" s="38"/>
      <c r="CA32" s="45"/>
      <c r="CB32" s="46"/>
      <c r="CC32" s="13"/>
      <c r="CD32" s="36"/>
      <c r="CE32" s="13"/>
      <c r="CF32" s="14"/>
      <c r="CG32" s="13"/>
      <c r="CH32" s="38"/>
      <c r="CI32" s="45"/>
      <c r="CJ32" s="46"/>
      <c r="CK32" s="13"/>
      <c r="CL32" s="36"/>
      <c r="CM32" s="13"/>
      <c r="CN32" s="14"/>
      <c r="CO32" s="13"/>
      <c r="CP32" s="38"/>
      <c r="CQ32" s="45"/>
      <c r="CR32" s="46"/>
      <c r="CS32" s="13"/>
      <c r="CT32" s="36"/>
      <c r="CU32" s="13"/>
      <c r="CV32" s="14"/>
      <c r="CW32" s="13"/>
      <c r="CX32" s="38"/>
      <c r="CY32" s="45"/>
      <c r="CZ32" s="46"/>
      <c r="DA32" s="13"/>
      <c r="DB32" s="36"/>
      <c r="DC32" s="13"/>
      <c r="DD32" s="14"/>
      <c r="DE32" s="13"/>
      <c r="DF32" s="38"/>
      <c r="DG32" s="45"/>
      <c r="DH32" s="46"/>
      <c r="DI32" s="13"/>
      <c r="DJ32" s="36"/>
      <c r="DK32" s="13"/>
      <c r="DL32" s="14"/>
      <c r="DM32" s="13"/>
      <c r="DN32" s="38"/>
      <c r="DO32" s="45"/>
      <c r="DP32" s="46"/>
      <c r="DQ32" s="13"/>
      <c r="DR32" s="36"/>
      <c r="DS32" s="13"/>
      <c r="DT32" s="14"/>
      <c r="DU32" s="13"/>
      <c r="DV32" s="38"/>
      <c r="DW32" s="45"/>
      <c r="DX32" s="46"/>
      <c r="DY32" s="13"/>
      <c r="DZ32" s="36"/>
      <c r="EA32" s="13"/>
      <c r="EB32" s="14"/>
      <c r="EC32" s="13"/>
      <c r="ED32" s="38"/>
      <c r="EE32" s="45"/>
      <c r="EF32" s="46"/>
      <c r="EG32" s="13"/>
      <c r="EH32" s="36"/>
      <c r="EI32" s="13"/>
      <c r="EJ32" s="14"/>
      <c r="EK32" s="13"/>
      <c r="EL32" s="38"/>
      <c r="EM32" s="45"/>
      <c r="EN32" s="46"/>
      <c r="EO32" s="13"/>
      <c r="EP32" s="36"/>
      <c r="EQ32" s="13"/>
      <c r="ER32" s="14"/>
      <c r="ES32" s="13"/>
      <c r="ET32" s="38"/>
      <c r="EU32" s="45"/>
      <c r="EV32" s="46"/>
      <c r="EW32" s="13"/>
      <c r="EX32" s="36"/>
      <c r="EY32" s="13"/>
      <c r="EZ32" s="14"/>
      <c r="FA32" s="13"/>
      <c r="FB32" s="38"/>
      <c r="FC32" s="45"/>
      <c r="FD32" s="46"/>
      <c r="FE32" s="13"/>
      <c r="FF32" s="36"/>
      <c r="FG32" s="13"/>
      <c r="FH32" s="14"/>
      <c r="FI32" s="13"/>
      <c r="FJ32" s="38"/>
      <c r="FK32" s="45"/>
      <c r="FL32" s="46"/>
      <c r="FM32" s="13"/>
      <c r="FN32" s="36"/>
      <c r="FO32" s="13"/>
      <c r="FP32" s="14"/>
      <c r="FQ32" s="13"/>
      <c r="FR32" s="38"/>
      <c r="FS32" s="45"/>
      <c r="FT32" s="46"/>
      <c r="FU32" s="13"/>
      <c r="FV32" s="36"/>
      <c r="FW32" s="13"/>
      <c r="FX32" s="14"/>
      <c r="FY32" s="13"/>
      <c r="FZ32" s="38"/>
      <c r="GA32" s="45"/>
      <c r="GB32" s="46"/>
      <c r="GC32" s="13"/>
      <c r="GD32" s="36"/>
      <c r="GE32" s="13"/>
      <c r="GF32" s="14"/>
      <c r="GG32" s="13"/>
      <c r="GH32" s="38"/>
      <c r="GI32" s="45"/>
      <c r="GJ32" s="46"/>
      <c r="GK32" s="13"/>
      <c r="GL32" s="36"/>
      <c r="GM32" s="13"/>
      <c r="GN32" s="14"/>
      <c r="GO32" s="13"/>
      <c r="GP32" s="38"/>
      <c r="GQ32" s="45"/>
      <c r="GR32" s="46"/>
      <c r="GS32" s="13"/>
      <c r="GT32" s="36"/>
      <c r="GU32" s="13"/>
      <c r="GV32" s="14"/>
      <c r="GW32" s="13"/>
      <c r="GX32" s="38"/>
      <c r="GY32" s="45"/>
      <c r="GZ32" s="46"/>
      <c r="HA32" s="13"/>
      <c r="HB32" s="36"/>
      <c r="HC32" s="13"/>
      <c r="HD32" s="14"/>
      <c r="HE32" s="13"/>
      <c r="HF32" s="38"/>
      <c r="HG32" s="45"/>
      <c r="HH32" s="46"/>
      <c r="HI32" s="13"/>
      <c r="HJ32" s="36"/>
      <c r="HK32" s="13"/>
      <c r="HL32" s="14"/>
      <c r="HM32" s="13"/>
      <c r="HN32" s="38"/>
      <c r="HO32" s="45"/>
      <c r="HP32" s="46"/>
      <c r="HQ32" s="13"/>
      <c r="HR32" s="36"/>
      <c r="HS32" s="13"/>
      <c r="HT32" s="14"/>
      <c r="HU32" s="13"/>
      <c r="HV32" s="38"/>
      <c r="HW32" s="45"/>
      <c r="HX32" s="46"/>
      <c r="HY32" s="13"/>
      <c r="HZ32" s="36"/>
      <c r="IA32" s="13"/>
      <c r="IB32" s="14"/>
      <c r="IC32" s="13"/>
      <c r="ID32" s="38"/>
      <c r="IE32" s="45"/>
      <c r="IF32" s="46"/>
      <c r="IG32" s="13"/>
      <c r="IH32" s="36"/>
      <c r="II32" s="13"/>
      <c r="IJ32" s="14"/>
      <c r="IK32" s="13"/>
      <c r="IL32" s="38"/>
      <c r="IM32" s="45"/>
      <c r="IN32" s="46"/>
      <c r="IO32" s="13"/>
      <c r="IP32" s="36"/>
      <c r="IQ32" s="13"/>
      <c r="IR32" s="14"/>
      <c r="IS32" s="13"/>
      <c r="IT32" s="38"/>
    </row>
    <row r="33" spans="1:254" s="9" customFormat="1" ht="25.5">
      <c r="A33" s="125" t="s">
        <v>47</v>
      </c>
      <c r="B33" s="126" t="s">
        <v>10</v>
      </c>
      <c r="C33" s="13"/>
      <c r="D33" s="80"/>
      <c r="E33" s="79"/>
      <c r="F33" s="81"/>
      <c r="G33" s="47"/>
      <c r="H33" s="48"/>
      <c r="I33" s="49"/>
      <c r="J33" s="49"/>
      <c r="K33" s="49"/>
      <c r="L33" s="50"/>
      <c r="M33" s="49"/>
      <c r="N33" s="51"/>
      <c r="O33" s="47"/>
      <c r="P33" s="48"/>
      <c r="Q33" s="49"/>
      <c r="R33" s="49"/>
      <c r="S33" s="49"/>
      <c r="T33" s="50"/>
      <c r="U33" s="49"/>
      <c r="V33" s="51"/>
      <c r="W33" s="47"/>
      <c r="X33" s="48"/>
      <c r="Y33" s="49"/>
      <c r="Z33" s="49"/>
      <c r="AA33" s="49"/>
      <c r="AB33" s="50"/>
      <c r="AC33" s="49"/>
      <c r="AD33" s="51"/>
      <c r="AE33" s="47"/>
      <c r="AF33" s="48"/>
      <c r="AG33" s="49"/>
      <c r="AH33" s="49"/>
      <c r="AI33" s="49"/>
      <c r="AJ33" s="50"/>
      <c r="AK33" s="49"/>
      <c r="AL33" s="51"/>
      <c r="AM33" s="47"/>
      <c r="AN33" s="48"/>
      <c r="AO33" s="49"/>
      <c r="AP33" s="49"/>
      <c r="AQ33" s="49"/>
      <c r="AR33" s="50"/>
      <c r="AS33" s="49"/>
      <c r="AT33" s="51"/>
      <c r="AU33" s="47"/>
      <c r="AV33" s="48"/>
      <c r="AW33" s="49"/>
      <c r="AX33" s="49"/>
      <c r="AY33" s="49"/>
      <c r="AZ33" s="50"/>
      <c r="BA33" s="49"/>
      <c r="BB33" s="51"/>
      <c r="BC33" s="47"/>
      <c r="BD33" s="48"/>
      <c r="BE33" s="49"/>
      <c r="BF33" s="49"/>
      <c r="BG33" s="49"/>
      <c r="BH33" s="50"/>
      <c r="BI33" s="49"/>
      <c r="BJ33" s="51"/>
      <c r="BK33" s="47"/>
      <c r="BL33" s="48"/>
      <c r="BM33" s="49"/>
      <c r="BN33" s="49"/>
      <c r="BO33" s="52"/>
      <c r="BP33" s="14"/>
      <c r="BQ33" s="13"/>
      <c r="BR33" s="38"/>
      <c r="BS33" s="45"/>
      <c r="BT33" s="46"/>
      <c r="BU33" s="13"/>
      <c r="BV33" s="36"/>
      <c r="BW33" s="13"/>
      <c r="BX33" s="14"/>
      <c r="BY33" s="13"/>
      <c r="BZ33" s="38"/>
      <c r="CA33" s="45"/>
      <c r="CB33" s="46"/>
      <c r="CC33" s="13"/>
      <c r="CD33" s="36"/>
      <c r="CE33" s="13"/>
      <c r="CF33" s="14"/>
      <c r="CG33" s="13"/>
      <c r="CH33" s="38"/>
      <c r="CI33" s="45"/>
      <c r="CJ33" s="46"/>
      <c r="CK33" s="13"/>
      <c r="CL33" s="36"/>
      <c r="CM33" s="13"/>
      <c r="CN33" s="14"/>
      <c r="CO33" s="13"/>
      <c r="CP33" s="38"/>
      <c r="CQ33" s="45"/>
      <c r="CR33" s="46"/>
      <c r="CS33" s="13"/>
      <c r="CT33" s="36"/>
      <c r="CU33" s="13"/>
      <c r="CV33" s="14"/>
      <c r="CW33" s="13"/>
      <c r="CX33" s="38"/>
      <c r="CY33" s="45"/>
      <c r="CZ33" s="46"/>
      <c r="DA33" s="13"/>
      <c r="DB33" s="36"/>
      <c r="DC33" s="13"/>
      <c r="DD33" s="14"/>
      <c r="DE33" s="13"/>
      <c r="DF33" s="38"/>
      <c r="DG33" s="45"/>
      <c r="DH33" s="46"/>
      <c r="DI33" s="13"/>
      <c r="DJ33" s="36"/>
      <c r="DK33" s="13"/>
      <c r="DL33" s="14"/>
      <c r="DM33" s="13"/>
      <c r="DN33" s="38"/>
      <c r="DO33" s="45"/>
      <c r="DP33" s="46"/>
      <c r="DQ33" s="13"/>
      <c r="DR33" s="36"/>
      <c r="DS33" s="13"/>
      <c r="DT33" s="14"/>
      <c r="DU33" s="13"/>
      <c r="DV33" s="38"/>
      <c r="DW33" s="45"/>
      <c r="DX33" s="46"/>
      <c r="DY33" s="13"/>
      <c r="DZ33" s="36"/>
      <c r="EA33" s="13"/>
      <c r="EB33" s="14"/>
      <c r="EC33" s="13"/>
      <c r="ED33" s="38"/>
      <c r="EE33" s="45"/>
      <c r="EF33" s="46"/>
      <c r="EG33" s="13"/>
      <c r="EH33" s="36"/>
      <c r="EI33" s="13"/>
      <c r="EJ33" s="14"/>
      <c r="EK33" s="13"/>
      <c r="EL33" s="38"/>
      <c r="EM33" s="45"/>
      <c r="EN33" s="46"/>
      <c r="EO33" s="13"/>
      <c r="EP33" s="36"/>
      <c r="EQ33" s="13"/>
      <c r="ER33" s="14"/>
      <c r="ES33" s="13"/>
      <c r="ET33" s="38"/>
      <c r="EU33" s="45"/>
      <c r="EV33" s="46"/>
      <c r="EW33" s="13"/>
      <c r="EX33" s="36"/>
      <c r="EY33" s="13"/>
      <c r="EZ33" s="14"/>
      <c r="FA33" s="13"/>
      <c r="FB33" s="38"/>
      <c r="FC33" s="45"/>
      <c r="FD33" s="46"/>
      <c r="FE33" s="13"/>
      <c r="FF33" s="36"/>
      <c r="FG33" s="13"/>
      <c r="FH33" s="14"/>
      <c r="FI33" s="13"/>
      <c r="FJ33" s="38"/>
      <c r="FK33" s="45"/>
      <c r="FL33" s="46"/>
      <c r="FM33" s="13"/>
      <c r="FN33" s="36"/>
      <c r="FO33" s="13"/>
      <c r="FP33" s="14"/>
      <c r="FQ33" s="13"/>
      <c r="FR33" s="38"/>
      <c r="FS33" s="45"/>
      <c r="FT33" s="46"/>
      <c r="FU33" s="13"/>
      <c r="FV33" s="36"/>
      <c r="FW33" s="13"/>
      <c r="FX33" s="14"/>
      <c r="FY33" s="13"/>
      <c r="FZ33" s="38"/>
      <c r="GA33" s="45"/>
      <c r="GB33" s="46"/>
      <c r="GC33" s="13"/>
      <c r="GD33" s="36"/>
      <c r="GE33" s="13"/>
      <c r="GF33" s="14"/>
      <c r="GG33" s="13"/>
      <c r="GH33" s="38"/>
      <c r="GI33" s="45"/>
      <c r="GJ33" s="46"/>
      <c r="GK33" s="13"/>
      <c r="GL33" s="36"/>
      <c r="GM33" s="13"/>
      <c r="GN33" s="14"/>
      <c r="GO33" s="13"/>
      <c r="GP33" s="38"/>
      <c r="GQ33" s="45"/>
      <c r="GR33" s="46"/>
      <c r="GS33" s="13"/>
      <c r="GT33" s="36"/>
      <c r="GU33" s="13"/>
      <c r="GV33" s="14"/>
      <c r="GW33" s="13"/>
      <c r="GX33" s="38"/>
      <c r="GY33" s="45"/>
      <c r="GZ33" s="46"/>
      <c r="HA33" s="13"/>
      <c r="HB33" s="36"/>
      <c r="HC33" s="13"/>
      <c r="HD33" s="14"/>
      <c r="HE33" s="13"/>
      <c r="HF33" s="38"/>
      <c r="HG33" s="45"/>
      <c r="HH33" s="46"/>
      <c r="HI33" s="13"/>
      <c r="HJ33" s="36"/>
      <c r="HK33" s="13"/>
      <c r="HL33" s="14"/>
      <c r="HM33" s="13"/>
      <c r="HN33" s="38"/>
      <c r="HO33" s="45"/>
      <c r="HP33" s="46"/>
      <c r="HQ33" s="13"/>
      <c r="HR33" s="36"/>
      <c r="HS33" s="13"/>
      <c r="HT33" s="14"/>
      <c r="HU33" s="13"/>
      <c r="HV33" s="38"/>
      <c r="HW33" s="45"/>
      <c r="HX33" s="46"/>
      <c r="HY33" s="13"/>
      <c r="HZ33" s="36"/>
      <c r="IA33" s="13"/>
      <c r="IB33" s="14"/>
      <c r="IC33" s="13"/>
      <c r="ID33" s="38"/>
      <c r="IE33" s="45"/>
      <c r="IF33" s="46"/>
      <c r="IG33" s="13"/>
      <c r="IH33" s="36"/>
      <c r="II33" s="13"/>
      <c r="IJ33" s="14"/>
      <c r="IK33" s="13"/>
      <c r="IL33" s="38"/>
      <c r="IM33" s="45"/>
      <c r="IN33" s="46"/>
      <c r="IO33" s="13"/>
      <c r="IP33" s="36"/>
      <c r="IQ33" s="13"/>
      <c r="IR33" s="14"/>
      <c r="IS33" s="13"/>
      <c r="IT33" s="38"/>
    </row>
    <row r="34" spans="1:254" s="9" customFormat="1" ht="18.75">
      <c r="A34" s="125" t="s">
        <v>55</v>
      </c>
      <c r="B34" s="126" t="s">
        <v>9</v>
      </c>
      <c r="C34" s="13"/>
      <c r="D34" s="80"/>
      <c r="E34" s="79"/>
      <c r="F34" s="81"/>
      <c r="G34" s="47"/>
      <c r="H34" s="48"/>
      <c r="I34" s="49"/>
      <c r="J34" s="49"/>
      <c r="K34" s="49"/>
      <c r="L34" s="50"/>
      <c r="M34" s="49"/>
      <c r="N34" s="51"/>
      <c r="O34" s="47"/>
      <c r="P34" s="48"/>
      <c r="Q34" s="49"/>
      <c r="R34" s="49"/>
      <c r="S34" s="49"/>
      <c r="T34" s="50"/>
      <c r="U34" s="49"/>
      <c r="V34" s="51"/>
      <c r="W34" s="47"/>
      <c r="X34" s="48"/>
      <c r="Y34" s="49"/>
      <c r="Z34" s="49"/>
      <c r="AA34" s="49"/>
      <c r="AB34" s="50"/>
      <c r="AC34" s="49"/>
      <c r="AD34" s="51"/>
      <c r="AE34" s="47"/>
      <c r="AF34" s="48"/>
      <c r="AG34" s="49"/>
      <c r="AH34" s="49"/>
      <c r="AI34" s="49"/>
      <c r="AJ34" s="50"/>
      <c r="AK34" s="49"/>
      <c r="AL34" s="51"/>
      <c r="AM34" s="47"/>
      <c r="AN34" s="48"/>
      <c r="AO34" s="49"/>
      <c r="AP34" s="49"/>
      <c r="AQ34" s="49"/>
      <c r="AR34" s="50"/>
      <c r="AS34" s="49"/>
      <c r="AT34" s="51"/>
      <c r="AU34" s="47"/>
      <c r="AV34" s="48"/>
      <c r="AW34" s="49"/>
      <c r="AX34" s="49"/>
      <c r="AY34" s="49"/>
      <c r="AZ34" s="50"/>
      <c r="BA34" s="49"/>
      <c r="BB34" s="51"/>
      <c r="BC34" s="47"/>
      <c r="BD34" s="48"/>
      <c r="BE34" s="49"/>
      <c r="BF34" s="49"/>
      <c r="BG34" s="49"/>
      <c r="BH34" s="50"/>
      <c r="BI34" s="49"/>
      <c r="BJ34" s="51"/>
      <c r="BK34" s="47"/>
      <c r="BL34" s="48"/>
      <c r="BM34" s="49"/>
      <c r="BN34" s="49"/>
      <c r="BO34" s="52"/>
      <c r="BP34" s="14"/>
      <c r="BQ34" s="13"/>
      <c r="BR34" s="38"/>
      <c r="BS34" s="45"/>
      <c r="BT34" s="46"/>
      <c r="BU34" s="13"/>
      <c r="BV34" s="36"/>
      <c r="BW34" s="13"/>
      <c r="BX34" s="14"/>
      <c r="BY34" s="13"/>
      <c r="BZ34" s="38"/>
      <c r="CA34" s="45"/>
      <c r="CB34" s="46"/>
      <c r="CC34" s="13"/>
      <c r="CD34" s="36"/>
      <c r="CE34" s="13"/>
      <c r="CF34" s="14"/>
      <c r="CG34" s="13"/>
      <c r="CH34" s="38"/>
      <c r="CI34" s="45"/>
      <c r="CJ34" s="46"/>
      <c r="CK34" s="13"/>
      <c r="CL34" s="36"/>
      <c r="CM34" s="13"/>
      <c r="CN34" s="14"/>
      <c r="CO34" s="13"/>
      <c r="CP34" s="38"/>
      <c r="CQ34" s="45"/>
      <c r="CR34" s="46"/>
      <c r="CS34" s="13"/>
      <c r="CT34" s="36"/>
      <c r="CU34" s="13"/>
      <c r="CV34" s="14"/>
      <c r="CW34" s="13"/>
      <c r="CX34" s="38"/>
      <c r="CY34" s="45"/>
      <c r="CZ34" s="46"/>
      <c r="DA34" s="13"/>
      <c r="DB34" s="36"/>
      <c r="DC34" s="13"/>
      <c r="DD34" s="14"/>
      <c r="DE34" s="13"/>
      <c r="DF34" s="38"/>
      <c r="DG34" s="45"/>
      <c r="DH34" s="46"/>
      <c r="DI34" s="13"/>
      <c r="DJ34" s="36"/>
      <c r="DK34" s="13"/>
      <c r="DL34" s="14"/>
      <c r="DM34" s="13"/>
      <c r="DN34" s="38"/>
      <c r="DO34" s="45"/>
      <c r="DP34" s="46"/>
      <c r="DQ34" s="13"/>
      <c r="DR34" s="36"/>
      <c r="DS34" s="13"/>
      <c r="DT34" s="14"/>
      <c r="DU34" s="13"/>
      <c r="DV34" s="38"/>
      <c r="DW34" s="45"/>
      <c r="DX34" s="46"/>
      <c r="DY34" s="13"/>
      <c r="DZ34" s="36"/>
      <c r="EA34" s="13"/>
      <c r="EB34" s="14"/>
      <c r="EC34" s="13"/>
      <c r="ED34" s="38"/>
      <c r="EE34" s="45"/>
      <c r="EF34" s="46"/>
      <c r="EG34" s="13"/>
      <c r="EH34" s="36"/>
      <c r="EI34" s="13"/>
      <c r="EJ34" s="14"/>
      <c r="EK34" s="13"/>
      <c r="EL34" s="38"/>
      <c r="EM34" s="45"/>
      <c r="EN34" s="46"/>
      <c r="EO34" s="13"/>
      <c r="EP34" s="36"/>
      <c r="EQ34" s="13"/>
      <c r="ER34" s="14"/>
      <c r="ES34" s="13"/>
      <c r="ET34" s="38"/>
      <c r="EU34" s="45"/>
      <c r="EV34" s="46"/>
      <c r="EW34" s="13"/>
      <c r="EX34" s="36"/>
      <c r="EY34" s="13"/>
      <c r="EZ34" s="14"/>
      <c r="FA34" s="13"/>
      <c r="FB34" s="38"/>
      <c r="FC34" s="45"/>
      <c r="FD34" s="46"/>
      <c r="FE34" s="13"/>
      <c r="FF34" s="36"/>
      <c r="FG34" s="13"/>
      <c r="FH34" s="14"/>
      <c r="FI34" s="13"/>
      <c r="FJ34" s="38"/>
      <c r="FK34" s="45"/>
      <c r="FL34" s="46"/>
      <c r="FM34" s="13"/>
      <c r="FN34" s="36"/>
      <c r="FO34" s="13"/>
      <c r="FP34" s="14"/>
      <c r="FQ34" s="13"/>
      <c r="FR34" s="38"/>
      <c r="FS34" s="45"/>
      <c r="FT34" s="46"/>
      <c r="FU34" s="13"/>
      <c r="FV34" s="36"/>
      <c r="FW34" s="13"/>
      <c r="FX34" s="14"/>
      <c r="FY34" s="13"/>
      <c r="FZ34" s="38"/>
      <c r="GA34" s="45"/>
      <c r="GB34" s="46"/>
      <c r="GC34" s="13"/>
      <c r="GD34" s="36"/>
      <c r="GE34" s="13"/>
      <c r="GF34" s="14"/>
      <c r="GG34" s="13"/>
      <c r="GH34" s="38"/>
      <c r="GI34" s="45"/>
      <c r="GJ34" s="46"/>
      <c r="GK34" s="13"/>
      <c r="GL34" s="36"/>
      <c r="GM34" s="13"/>
      <c r="GN34" s="14"/>
      <c r="GO34" s="13"/>
      <c r="GP34" s="38"/>
      <c r="GQ34" s="45"/>
      <c r="GR34" s="46"/>
      <c r="GS34" s="13"/>
      <c r="GT34" s="36"/>
      <c r="GU34" s="13"/>
      <c r="GV34" s="14"/>
      <c r="GW34" s="13"/>
      <c r="GX34" s="38"/>
      <c r="GY34" s="45"/>
      <c r="GZ34" s="46"/>
      <c r="HA34" s="13"/>
      <c r="HB34" s="36"/>
      <c r="HC34" s="13"/>
      <c r="HD34" s="14"/>
      <c r="HE34" s="13"/>
      <c r="HF34" s="38"/>
      <c r="HG34" s="45"/>
      <c r="HH34" s="46"/>
      <c r="HI34" s="13"/>
      <c r="HJ34" s="36"/>
      <c r="HK34" s="13"/>
      <c r="HL34" s="14"/>
      <c r="HM34" s="13"/>
      <c r="HN34" s="38"/>
      <c r="HO34" s="45"/>
      <c r="HP34" s="46"/>
      <c r="HQ34" s="13"/>
      <c r="HR34" s="36"/>
      <c r="HS34" s="13"/>
      <c r="HT34" s="14"/>
      <c r="HU34" s="13"/>
      <c r="HV34" s="38"/>
      <c r="HW34" s="45"/>
      <c r="HX34" s="46"/>
      <c r="HY34" s="13"/>
      <c r="HZ34" s="36"/>
      <c r="IA34" s="13"/>
      <c r="IB34" s="14"/>
      <c r="IC34" s="13"/>
      <c r="ID34" s="38"/>
      <c r="IE34" s="45"/>
      <c r="IF34" s="46"/>
      <c r="IG34" s="13"/>
      <c r="IH34" s="36"/>
      <c r="II34" s="13"/>
      <c r="IJ34" s="14"/>
      <c r="IK34" s="13"/>
      <c r="IL34" s="38"/>
      <c r="IM34" s="45"/>
      <c r="IN34" s="46"/>
      <c r="IO34" s="13"/>
      <c r="IP34" s="36"/>
      <c r="IQ34" s="13"/>
      <c r="IR34" s="14"/>
      <c r="IS34" s="13"/>
      <c r="IT34" s="38"/>
    </row>
    <row r="35" spans="1:254" s="9" customFormat="1" ht="18.75">
      <c r="A35" s="125" t="s">
        <v>56</v>
      </c>
      <c r="B35" s="126" t="s">
        <v>9</v>
      </c>
      <c r="C35" s="13"/>
      <c r="D35" s="80"/>
      <c r="E35" s="79"/>
      <c r="F35" s="81"/>
      <c r="G35" s="47"/>
      <c r="H35" s="48"/>
      <c r="I35" s="49"/>
      <c r="J35" s="49"/>
      <c r="K35" s="49"/>
      <c r="L35" s="50"/>
      <c r="M35" s="49"/>
      <c r="N35" s="51"/>
      <c r="O35" s="47"/>
      <c r="P35" s="48"/>
      <c r="Q35" s="49"/>
      <c r="R35" s="49"/>
      <c r="S35" s="49"/>
      <c r="T35" s="50"/>
      <c r="U35" s="49"/>
      <c r="V35" s="51"/>
      <c r="W35" s="47"/>
      <c r="X35" s="48"/>
      <c r="Y35" s="49"/>
      <c r="Z35" s="49"/>
      <c r="AA35" s="49"/>
      <c r="AB35" s="50"/>
      <c r="AC35" s="49"/>
      <c r="AD35" s="51"/>
      <c r="AE35" s="47"/>
      <c r="AF35" s="48"/>
      <c r="AG35" s="49"/>
      <c r="AH35" s="49"/>
      <c r="AI35" s="49"/>
      <c r="AJ35" s="50"/>
      <c r="AK35" s="49"/>
      <c r="AL35" s="51"/>
      <c r="AM35" s="47"/>
      <c r="AN35" s="48"/>
      <c r="AO35" s="49"/>
      <c r="AP35" s="49"/>
      <c r="AQ35" s="49"/>
      <c r="AR35" s="50"/>
      <c r="AS35" s="49"/>
      <c r="AT35" s="51"/>
      <c r="AU35" s="47"/>
      <c r="AV35" s="48"/>
      <c r="AW35" s="49"/>
      <c r="AX35" s="49"/>
      <c r="AY35" s="49"/>
      <c r="AZ35" s="50"/>
      <c r="BA35" s="49"/>
      <c r="BB35" s="51"/>
      <c r="BC35" s="47"/>
      <c r="BD35" s="48"/>
      <c r="BE35" s="49"/>
      <c r="BF35" s="49"/>
      <c r="BG35" s="49"/>
      <c r="BH35" s="50"/>
      <c r="BI35" s="49"/>
      <c r="BJ35" s="51"/>
      <c r="BK35" s="47"/>
      <c r="BL35" s="48"/>
      <c r="BM35" s="49"/>
      <c r="BN35" s="49"/>
      <c r="BO35" s="52"/>
      <c r="BP35" s="14"/>
      <c r="BQ35" s="13"/>
      <c r="BR35" s="38"/>
      <c r="BS35" s="59"/>
      <c r="BT35" s="60"/>
      <c r="BU35" s="13"/>
      <c r="BV35" s="36"/>
      <c r="BW35" s="13"/>
      <c r="BX35" s="14"/>
      <c r="BY35" s="13"/>
      <c r="BZ35" s="38"/>
      <c r="CA35" s="59"/>
      <c r="CB35" s="60"/>
      <c r="CC35" s="13"/>
      <c r="CD35" s="36"/>
      <c r="CE35" s="13"/>
      <c r="CF35" s="14"/>
      <c r="CG35" s="13"/>
      <c r="CH35" s="38"/>
      <c r="CI35" s="59"/>
      <c r="CJ35" s="60"/>
      <c r="CK35" s="13"/>
      <c r="CL35" s="36"/>
      <c r="CM35" s="13"/>
      <c r="CN35" s="14"/>
      <c r="CO35" s="13"/>
      <c r="CP35" s="38"/>
      <c r="CQ35" s="59"/>
      <c r="CR35" s="60"/>
      <c r="CS35" s="13"/>
      <c r="CT35" s="36"/>
      <c r="CU35" s="13"/>
      <c r="CV35" s="14"/>
      <c r="CW35" s="13"/>
      <c r="CX35" s="38"/>
      <c r="CY35" s="59"/>
      <c r="CZ35" s="60"/>
      <c r="DA35" s="13"/>
      <c r="DB35" s="36"/>
      <c r="DC35" s="13"/>
      <c r="DD35" s="14"/>
      <c r="DE35" s="13"/>
      <c r="DF35" s="38"/>
      <c r="DG35" s="59"/>
      <c r="DH35" s="60"/>
      <c r="DI35" s="13"/>
      <c r="DJ35" s="36"/>
      <c r="DK35" s="13"/>
      <c r="DL35" s="14"/>
      <c r="DM35" s="13"/>
      <c r="DN35" s="38"/>
      <c r="DO35" s="59"/>
      <c r="DP35" s="60"/>
      <c r="DQ35" s="13"/>
      <c r="DR35" s="36"/>
      <c r="DS35" s="13"/>
      <c r="DT35" s="14"/>
      <c r="DU35" s="13"/>
      <c r="DV35" s="38"/>
      <c r="DW35" s="59"/>
      <c r="DX35" s="60"/>
      <c r="DY35" s="13"/>
      <c r="DZ35" s="36"/>
      <c r="EA35" s="13"/>
      <c r="EB35" s="14"/>
      <c r="EC35" s="13"/>
      <c r="ED35" s="38"/>
      <c r="EE35" s="59"/>
      <c r="EF35" s="60"/>
      <c r="EG35" s="13"/>
      <c r="EH35" s="36"/>
      <c r="EI35" s="13"/>
      <c r="EJ35" s="14"/>
      <c r="EK35" s="13"/>
      <c r="EL35" s="38"/>
      <c r="EM35" s="59"/>
      <c r="EN35" s="60"/>
      <c r="EO35" s="13"/>
      <c r="EP35" s="36"/>
      <c r="EQ35" s="13"/>
      <c r="ER35" s="14"/>
      <c r="ES35" s="13"/>
      <c r="ET35" s="38"/>
      <c r="EU35" s="59"/>
      <c r="EV35" s="60"/>
      <c r="EW35" s="13"/>
      <c r="EX35" s="36"/>
      <c r="EY35" s="13"/>
      <c r="EZ35" s="14"/>
      <c r="FA35" s="13"/>
      <c r="FB35" s="38"/>
      <c r="FC35" s="59"/>
      <c r="FD35" s="60"/>
      <c r="FE35" s="13"/>
      <c r="FF35" s="36"/>
      <c r="FG35" s="13"/>
      <c r="FH35" s="14"/>
      <c r="FI35" s="13"/>
      <c r="FJ35" s="38"/>
      <c r="FK35" s="59"/>
      <c r="FL35" s="60"/>
      <c r="FM35" s="13"/>
      <c r="FN35" s="36"/>
      <c r="FO35" s="13"/>
      <c r="FP35" s="14"/>
      <c r="FQ35" s="13"/>
      <c r="FR35" s="38"/>
      <c r="FS35" s="59"/>
      <c r="FT35" s="60"/>
      <c r="FU35" s="13"/>
      <c r="FV35" s="36"/>
      <c r="FW35" s="13"/>
      <c r="FX35" s="14"/>
      <c r="FY35" s="13"/>
      <c r="FZ35" s="38"/>
      <c r="GA35" s="59"/>
      <c r="GB35" s="60"/>
      <c r="GC35" s="13"/>
      <c r="GD35" s="36"/>
      <c r="GE35" s="13"/>
      <c r="GF35" s="14"/>
      <c r="GG35" s="13"/>
      <c r="GH35" s="38"/>
      <c r="GI35" s="59"/>
      <c r="GJ35" s="60"/>
      <c r="GK35" s="13"/>
      <c r="GL35" s="36"/>
      <c r="GM35" s="13"/>
      <c r="GN35" s="14"/>
      <c r="GO35" s="13"/>
      <c r="GP35" s="38"/>
      <c r="GQ35" s="59"/>
      <c r="GR35" s="60"/>
      <c r="GS35" s="13"/>
      <c r="GT35" s="36"/>
      <c r="GU35" s="13"/>
      <c r="GV35" s="14"/>
      <c r="GW35" s="13"/>
      <c r="GX35" s="38"/>
      <c r="GY35" s="59"/>
      <c r="GZ35" s="60"/>
      <c r="HA35" s="13"/>
      <c r="HB35" s="36"/>
      <c r="HC35" s="13"/>
      <c r="HD35" s="14"/>
      <c r="HE35" s="13"/>
      <c r="HF35" s="38"/>
      <c r="HG35" s="59"/>
      <c r="HH35" s="60"/>
      <c r="HI35" s="13"/>
      <c r="HJ35" s="36"/>
      <c r="HK35" s="13"/>
      <c r="HL35" s="14"/>
      <c r="HM35" s="13"/>
      <c r="HN35" s="38"/>
      <c r="HO35" s="59"/>
      <c r="HP35" s="60"/>
      <c r="HQ35" s="13"/>
      <c r="HR35" s="36"/>
      <c r="HS35" s="13"/>
      <c r="HT35" s="14"/>
      <c r="HU35" s="13"/>
      <c r="HV35" s="38"/>
      <c r="HW35" s="59"/>
      <c r="HX35" s="60"/>
      <c r="HY35" s="13"/>
      <c r="HZ35" s="36"/>
      <c r="IA35" s="13"/>
      <c r="IB35" s="14"/>
      <c r="IC35" s="13"/>
      <c r="ID35" s="38"/>
      <c r="IE35" s="59"/>
      <c r="IF35" s="60"/>
      <c r="IG35" s="13"/>
      <c r="IH35" s="36"/>
      <c r="II35" s="13"/>
      <c r="IJ35" s="14"/>
      <c r="IK35" s="13"/>
      <c r="IL35" s="38"/>
      <c r="IM35" s="59"/>
      <c r="IN35" s="60"/>
      <c r="IO35" s="13"/>
      <c r="IP35" s="36"/>
      <c r="IQ35" s="13"/>
      <c r="IR35" s="14"/>
      <c r="IS35" s="13"/>
      <c r="IT35" s="38"/>
    </row>
    <row r="36" spans="1:254" s="9" customFormat="1" ht="29.25" customHeight="1">
      <c r="A36" s="125" t="s">
        <v>57</v>
      </c>
      <c r="B36" s="126" t="s">
        <v>48</v>
      </c>
      <c r="C36" s="13"/>
      <c r="D36" s="80"/>
      <c r="E36" s="79"/>
      <c r="F36" s="81"/>
      <c r="G36" s="47"/>
      <c r="H36" s="48"/>
      <c r="I36" s="49"/>
      <c r="J36" s="49"/>
      <c r="K36" s="49"/>
      <c r="L36" s="50"/>
      <c r="M36" s="49"/>
      <c r="N36" s="51"/>
      <c r="O36" s="47"/>
      <c r="P36" s="48"/>
      <c r="Q36" s="49"/>
      <c r="R36" s="49"/>
      <c r="S36" s="49"/>
      <c r="T36" s="50"/>
      <c r="U36" s="49"/>
      <c r="V36" s="51"/>
      <c r="W36" s="47"/>
      <c r="X36" s="48"/>
      <c r="Y36" s="49"/>
      <c r="Z36" s="49"/>
      <c r="AA36" s="49"/>
      <c r="AB36" s="50"/>
      <c r="AC36" s="49"/>
      <c r="AD36" s="51"/>
      <c r="AE36" s="47"/>
      <c r="AF36" s="48"/>
      <c r="AG36" s="49"/>
      <c r="AH36" s="49"/>
      <c r="AI36" s="49"/>
      <c r="AJ36" s="50"/>
      <c r="AK36" s="49"/>
      <c r="AL36" s="51"/>
      <c r="AM36" s="47"/>
      <c r="AN36" s="48"/>
      <c r="AO36" s="49"/>
      <c r="AP36" s="49"/>
      <c r="AQ36" s="49"/>
      <c r="AR36" s="50"/>
      <c r="AS36" s="49"/>
      <c r="AT36" s="51"/>
      <c r="AU36" s="47"/>
      <c r="AV36" s="48"/>
      <c r="AW36" s="49"/>
      <c r="AX36" s="49"/>
      <c r="AY36" s="49"/>
      <c r="AZ36" s="50"/>
      <c r="BA36" s="49"/>
      <c r="BB36" s="51"/>
      <c r="BC36" s="47"/>
      <c r="BD36" s="48"/>
      <c r="BE36" s="49"/>
      <c r="BF36" s="49"/>
      <c r="BG36" s="49"/>
      <c r="BH36" s="50"/>
      <c r="BI36" s="49"/>
      <c r="BJ36" s="51"/>
      <c r="BK36" s="47"/>
      <c r="BL36" s="48"/>
      <c r="BM36" s="49"/>
      <c r="BN36" s="49"/>
      <c r="BO36" s="52"/>
      <c r="BP36" s="14"/>
      <c r="BQ36" s="13"/>
      <c r="BR36" s="38"/>
      <c r="BS36" s="59"/>
      <c r="BT36" s="60"/>
      <c r="BU36" s="13"/>
      <c r="BV36" s="36"/>
      <c r="BW36" s="13"/>
      <c r="BX36" s="14"/>
      <c r="BY36" s="13"/>
      <c r="BZ36" s="38"/>
      <c r="CA36" s="59"/>
      <c r="CB36" s="60"/>
      <c r="CC36" s="13"/>
      <c r="CD36" s="36"/>
      <c r="CE36" s="13"/>
      <c r="CF36" s="14"/>
      <c r="CG36" s="13"/>
      <c r="CH36" s="38"/>
      <c r="CI36" s="59"/>
      <c r="CJ36" s="60"/>
      <c r="CK36" s="13"/>
      <c r="CL36" s="36"/>
      <c r="CM36" s="13"/>
      <c r="CN36" s="14"/>
      <c r="CO36" s="13"/>
      <c r="CP36" s="38"/>
      <c r="CQ36" s="59"/>
      <c r="CR36" s="60"/>
      <c r="CS36" s="13"/>
      <c r="CT36" s="36"/>
      <c r="CU36" s="13"/>
      <c r="CV36" s="14"/>
      <c r="CW36" s="13"/>
      <c r="CX36" s="38"/>
      <c r="CY36" s="59"/>
      <c r="CZ36" s="60"/>
      <c r="DA36" s="13"/>
      <c r="DB36" s="36"/>
      <c r="DC36" s="13"/>
      <c r="DD36" s="14"/>
      <c r="DE36" s="13"/>
      <c r="DF36" s="38"/>
      <c r="DG36" s="59"/>
      <c r="DH36" s="60"/>
      <c r="DI36" s="13"/>
      <c r="DJ36" s="36"/>
      <c r="DK36" s="13"/>
      <c r="DL36" s="14"/>
      <c r="DM36" s="13"/>
      <c r="DN36" s="38"/>
      <c r="DO36" s="59"/>
      <c r="DP36" s="60"/>
      <c r="DQ36" s="13"/>
      <c r="DR36" s="36"/>
      <c r="DS36" s="13"/>
      <c r="DT36" s="14"/>
      <c r="DU36" s="13"/>
      <c r="DV36" s="38"/>
      <c r="DW36" s="59"/>
      <c r="DX36" s="60"/>
      <c r="DY36" s="13"/>
      <c r="DZ36" s="36"/>
      <c r="EA36" s="13"/>
      <c r="EB36" s="14"/>
      <c r="EC36" s="13"/>
      <c r="ED36" s="38"/>
      <c r="EE36" s="59"/>
      <c r="EF36" s="60"/>
      <c r="EG36" s="13"/>
      <c r="EH36" s="36"/>
      <c r="EI36" s="13"/>
      <c r="EJ36" s="14"/>
      <c r="EK36" s="13"/>
      <c r="EL36" s="38"/>
      <c r="EM36" s="59"/>
      <c r="EN36" s="60"/>
      <c r="EO36" s="13"/>
      <c r="EP36" s="36"/>
      <c r="EQ36" s="13"/>
      <c r="ER36" s="14"/>
      <c r="ES36" s="13"/>
      <c r="ET36" s="38"/>
      <c r="EU36" s="59"/>
      <c r="EV36" s="60"/>
      <c r="EW36" s="13"/>
      <c r="EX36" s="36"/>
      <c r="EY36" s="13"/>
      <c r="EZ36" s="14"/>
      <c r="FA36" s="13"/>
      <c r="FB36" s="38"/>
      <c r="FC36" s="59"/>
      <c r="FD36" s="60"/>
      <c r="FE36" s="13"/>
      <c r="FF36" s="36"/>
      <c r="FG36" s="13"/>
      <c r="FH36" s="14"/>
      <c r="FI36" s="13"/>
      <c r="FJ36" s="38"/>
      <c r="FK36" s="59"/>
      <c r="FL36" s="60"/>
      <c r="FM36" s="13"/>
      <c r="FN36" s="36"/>
      <c r="FO36" s="13"/>
      <c r="FP36" s="14"/>
      <c r="FQ36" s="13"/>
      <c r="FR36" s="38"/>
      <c r="FS36" s="59"/>
      <c r="FT36" s="60"/>
      <c r="FU36" s="13"/>
      <c r="FV36" s="36"/>
      <c r="FW36" s="13"/>
      <c r="FX36" s="14"/>
      <c r="FY36" s="13"/>
      <c r="FZ36" s="38"/>
      <c r="GA36" s="59"/>
      <c r="GB36" s="60"/>
      <c r="GC36" s="13"/>
      <c r="GD36" s="36"/>
      <c r="GE36" s="13"/>
      <c r="GF36" s="14"/>
      <c r="GG36" s="13"/>
      <c r="GH36" s="38"/>
      <c r="GI36" s="59"/>
      <c r="GJ36" s="60"/>
      <c r="GK36" s="13"/>
      <c r="GL36" s="36"/>
      <c r="GM36" s="13"/>
      <c r="GN36" s="14"/>
      <c r="GO36" s="13"/>
      <c r="GP36" s="38"/>
      <c r="GQ36" s="59"/>
      <c r="GR36" s="60"/>
      <c r="GS36" s="13"/>
      <c r="GT36" s="36"/>
      <c r="GU36" s="13"/>
      <c r="GV36" s="14"/>
      <c r="GW36" s="13"/>
      <c r="GX36" s="38"/>
      <c r="GY36" s="59"/>
      <c r="GZ36" s="60"/>
      <c r="HA36" s="13"/>
      <c r="HB36" s="36"/>
      <c r="HC36" s="13"/>
      <c r="HD36" s="14"/>
      <c r="HE36" s="13"/>
      <c r="HF36" s="38"/>
      <c r="HG36" s="59"/>
      <c r="HH36" s="60"/>
      <c r="HI36" s="13"/>
      <c r="HJ36" s="36"/>
      <c r="HK36" s="13"/>
      <c r="HL36" s="14"/>
      <c r="HM36" s="13"/>
      <c r="HN36" s="38"/>
      <c r="HO36" s="59"/>
      <c r="HP36" s="60"/>
      <c r="HQ36" s="13"/>
      <c r="HR36" s="36"/>
      <c r="HS36" s="13"/>
      <c r="HT36" s="14"/>
      <c r="HU36" s="13"/>
      <c r="HV36" s="38"/>
      <c r="HW36" s="59"/>
      <c r="HX36" s="60"/>
      <c r="HY36" s="13"/>
      <c r="HZ36" s="36"/>
      <c r="IA36" s="13"/>
      <c r="IB36" s="14"/>
      <c r="IC36" s="13"/>
      <c r="ID36" s="38"/>
      <c r="IE36" s="59"/>
      <c r="IF36" s="60"/>
      <c r="IG36" s="13"/>
      <c r="IH36" s="36"/>
      <c r="II36" s="13"/>
      <c r="IJ36" s="14"/>
      <c r="IK36" s="13"/>
      <c r="IL36" s="38"/>
      <c r="IM36" s="59"/>
      <c r="IN36" s="60"/>
      <c r="IO36" s="13"/>
      <c r="IP36" s="36"/>
      <c r="IQ36" s="13"/>
      <c r="IR36" s="14"/>
      <c r="IS36" s="13"/>
      <c r="IT36" s="38"/>
    </row>
    <row r="37" spans="1:254" s="9" customFormat="1" ht="30.75" customHeight="1">
      <c r="A37" s="125" t="s">
        <v>101</v>
      </c>
      <c r="B37" s="126" t="s">
        <v>10</v>
      </c>
      <c r="C37" s="13"/>
      <c r="D37" s="80"/>
      <c r="E37" s="79"/>
      <c r="F37" s="81"/>
      <c r="G37" s="47"/>
      <c r="H37" s="48"/>
      <c r="I37" s="49"/>
      <c r="J37" s="49"/>
      <c r="K37" s="49"/>
      <c r="L37" s="50"/>
      <c r="M37" s="49"/>
      <c r="N37" s="51"/>
      <c r="O37" s="47"/>
      <c r="P37" s="48"/>
      <c r="Q37" s="49"/>
      <c r="R37" s="49"/>
      <c r="S37" s="49"/>
      <c r="T37" s="50"/>
      <c r="U37" s="49"/>
      <c r="V37" s="51"/>
      <c r="W37" s="47"/>
      <c r="X37" s="48"/>
      <c r="Y37" s="49"/>
      <c r="Z37" s="49"/>
      <c r="AA37" s="49"/>
      <c r="AB37" s="50"/>
      <c r="AC37" s="49"/>
      <c r="AD37" s="51"/>
      <c r="AE37" s="47"/>
      <c r="AF37" s="48"/>
      <c r="AG37" s="49"/>
      <c r="AH37" s="49"/>
      <c r="AI37" s="49"/>
      <c r="AJ37" s="50"/>
      <c r="AK37" s="49"/>
      <c r="AL37" s="51"/>
      <c r="AM37" s="47"/>
      <c r="AN37" s="48"/>
      <c r="AO37" s="49"/>
      <c r="AP37" s="49"/>
      <c r="AQ37" s="49"/>
      <c r="AR37" s="50"/>
      <c r="AS37" s="49"/>
      <c r="AT37" s="51"/>
      <c r="AU37" s="47"/>
      <c r="AV37" s="48"/>
      <c r="AW37" s="49"/>
      <c r="AX37" s="49"/>
      <c r="AY37" s="49"/>
      <c r="AZ37" s="50"/>
      <c r="BA37" s="49"/>
      <c r="BB37" s="51"/>
      <c r="BC37" s="47"/>
      <c r="BD37" s="48"/>
      <c r="BE37" s="49"/>
      <c r="BF37" s="49"/>
      <c r="BG37" s="49"/>
      <c r="BH37" s="50"/>
      <c r="BI37" s="49"/>
      <c r="BJ37" s="51"/>
      <c r="BK37" s="47"/>
      <c r="BL37" s="48"/>
      <c r="BM37" s="49"/>
      <c r="BN37" s="49"/>
      <c r="BO37" s="52"/>
      <c r="BP37" s="14"/>
      <c r="BQ37" s="13"/>
      <c r="BR37" s="38"/>
      <c r="BS37" s="59"/>
      <c r="BT37" s="60"/>
      <c r="BU37" s="13"/>
      <c r="BV37" s="36"/>
      <c r="BW37" s="13"/>
      <c r="BX37" s="14"/>
      <c r="BY37" s="13"/>
      <c r="BZ37" s="38"/>
      <c r="CA37" s="59"/>
      <c r="CB37" s="60"/>
      <c r="CC37" s="13"/>
      <c r="CD37" s="36"/>
      <c r="CE37" s="13"/>
      <c r="CF37" s="14"/>
      <c r="CG37" s="13"/>
      <c r="CH37" s="38"/>
      <c r="CI37" s="59"/>
      <c r="CJ37" s="60"/>
      <c r="CK37" s="13"/>
      <c r="CL37" s="36"/>
      <c r="CM37" s="13"/>
      <c r="CN37" s="14"/>
      <c r="CO37" s="13"/>
      <c r="CP37" s="38"/>
      <c r="CQ37" s="59"/>
      <c r="CR37" s="60"/>
      <c r="CS37" s="13"/>
      <c r="CT37" s="36"/>
      <c r="CU37" s="13"/>
      <c r="CV37" s="14"/>
      <c r="CW37" s="13"/>
      <c r="CX37" s="38"/>
      <c r="CY37" s="59"/>
      <c r="CZ37" s="60"/>
      <c r="DA37" s="13"/>
      <c r="DB37" s="36"/>
      <c r="DC37" s="13"/>
      <c r="DD37" s="14"/>
      <c r="DE37" s="13"/>
      <c r="DF37" s="38"/>
      <c r="DG37" s="59"/>
      <c r="DH37" s="60"/>
      <c r="DI37" s="13"/>
      <c r="DJ37" s="36"/>
      <c r="DK37" s="13"/>
      <c r="DL37" s="14"/>
      <c r="DM37" s="13"/>
      <c r="DN37" s="38"/>
      <c r="DO37" s="59"/>
      <c r="DP37" s="60"/>
      <c r="DQ37" s="13"/>
      <c r="DR37" s="36"/>
      <c r="DS37" s="13"/>
      <c r="DT37" s="14"/>
      <c r="DU37" s="13"/>
      <c r="DV37" s="38"/>
      <c r="DW37" s="59"/>
      <c r="DX37" s="60"/>
      <c r="DY37" s="13"/>
      <c r="DZ37" s="36"/>
      <c r="EA37" s="13"/>
      <c r="EB37" s="14"/>
      <c r="EC37" s="13"/>
      <c r="ED37" s="38"/>
      <c r="EE37" s="59"/>
      <c r="EF37" s="60"/>
      <c r="EG37" s="13"/>
      <c r="EH37" s="36"/>
      <c r="EI37" s="13"/>
      <c r="EJ37" s="14"/>
      <c r="EK37" s="13"/>
      <c r="EL37" s="38"/>
      <c r="EM37" s="59"/>
      <c r="EN37" s="60"/>
      <c r="EO37" s="13"/>
      <c r="EP37" s="36"/>
      <c r="EQ37" s="13"/>
      <c r="ER37" s="14"/>
      <c r="ES37" s="13"/>
      <c r="ET37" s="38"/>
      <c r="EU37" s="59"/>
      <c r="EV37" s="60"/>
      <c r="EW37" s="13"/>
      <c r="EX37" s="36"/>
      <c r="EY37" s="13"/>
      <c r="EZ37" s="14"/>
      <c r="FA37" s="13"/>
      <c r="FB37" s="38"/>
      <c r="FC37" s="59"/>
      <c r="FD37" s="60"/>
      <c r="FE37" s="13"/>
      <c r="FF37" s="36"/>
      <c r="FG37" s="13"/>
      <c r="FH37" s="14"/>
      <c r="FI37" s="13"/>
      <c r="FJ37" s="38"/>
      <c r="FK37" s="59"/>
      <c r="FL37" s="60"/>
      <c r="FM37" s="13"/>
      <c r="FN37" s="36"/>
      <c r="FO37" s="13"/>
      <c r="FP37" s="14"/>
      <c r="FQ37" s="13"/>
      <c r="FR37" s="38"/>
      <c r="FS37" s="59"/>
      <c r="FT37" s="60"/>
      <c r="FU37" s="13"/>
      <c r="FV37" s="36"/>
      <c r="FW37" s="13"/>
      <c r="FX37" s="14"/>
      <c r="FY37" s="13"/>
      <c r="FZ37" s="38"/>
      <c r="GA37" s="59"/>
      <c r="GB37" s="60"/>
      <c r="GC37" s="13"/>
      <c r="GD37" s="36"/>
      <c r="GE37" s="13"/>
      <c r="GF37" s="14"/>
      <c r="GG37" s="13"/>
      <c r="GH37" s="38"/>
      <c r="GI37" s="59"/>
      <c r="GJ37" s="60"/>
      <c r="GK37" s="13"/>
      <c r="GL37" s="36"/>
      <c r="GM37" s="13"/>
      <c r="GN37" s="14"/>
      <c r="GO37" s="13"/>
      <c r="GP37" s="38"/>
      <c r="GQ37" s="59"/>
      <c r="GR37" s="60"/>
      <c r="GS37" s="13"/>
      <c r="GT37" s="36"/>
      <c r="GU37" s="13"/>
      <c r="GV37" s="14"/>
      <c r="GW37" s="13"/>
      <c r="GX37" s="38"/>
      <c r="GY37" s="59"/>
      <c r="GZ37" s="60"/>
      <c r="HA37" s="13"/>
      <c r="HB37" s="36"/>
      <c r="HC37" s="13"/>
      <c r="HD37" s="14"/>
      <c r="HE37" s="13"/>
      <c r="HF37" s="38"/>
      <c r="HG37" s="59"/>
      <c r="HH37" s="60"/>
      <c r="HI37" s="13"/>
      <c r="HJ37" s="36"/>
      <c r="HK37" s="13"/>
      <c r="HL37" s="14"/>
      <c r="HM37" s="13"/>
      <c r="HN37" s="38"/>
      <c r="HO37" s="59"/>
      <c r="HP37" s="60"/>
      <c r="HQ37" s="13"/>
      <c r="HR37" s="36"/>
      <c r="HS37" s="13"/>
      <c r="HT37" s="14"/>
      <c r="HU37" s="13"/>
      <c r="HV37" s="38"/>
      <c r="HW37" s="59"/>
      <c r="HX37" s="60"/>
      <c r="HY37" s="13"/>
      <c r="HZ37" s="36"/>
      <c r="IA37" s="13"/>
      <c r="IB37" s="14"/>
      <c r="IC37" s="13"/>
      <c r="ID37" s="38"/>
      <c r="IE37" s="59"/>
      <c r="IF37" s="60"/>
      <c r="IG37" s="13"/>
      <c r="IH37" s="36"/>
      <c r="II37" s="13"/>
      <c r="IJ37" s="14"/>
      <c r="IK37" s="13"/>
      <c r="IL37" s="38"/>
      <c r="IM37" s="59"/>
      <c r="IN37" s="60"/>
      <c r="IO37" s="13"/>
      <c r="IP37" s="36"/>
      <c r="IQ37" s="13"/>
      <c r="IR37" s="14"/>
      <c r="IS37" s="13"/>
      <c r="IT37" s="38"/>
    </row>
    <row r="38" spans="1:254" s="9" customFormat="1" ht="28.5" customHeight="1" thickBot="1">
      <c r="A38" s="125" t="s">
        <v>102</v>
      </c>
      <c r="B38" s="126" t="s">
        <v>9</v>
      </c>
      <c r="C38" s="13"/>
      <c r="D38" s="80"/>
      <c r="E38" s="79"/>
      <c r="F38" s="81"/>
      <c r="G38" s="47"/>
      <c r="H38" s="48"/>
      <c r="I38" s="49"/>
      <c r="J38" s="49"/>
      <c r="K38" s="49"/>
      <c r="L38" s="50"/>
      <c r="M38" s="49"/>
      <c r="N38" s="51"/>
      <c r="O38" s="47"/>
      <c r="P38" s="48"/>
      <c r="Q38" s="49"/>
      <c r="R38" s="49"/>
      <c r="S38" s="49"/>
      <c r="T38" s="50"/>
      <c r="U38" s="49"/>
      <c r="V38" s="51"/>
      <c r="W38" s="47"/>
      <c r="X38" s="48"/>
      <c r="Y38" s="49"/>
      <c r="Z38" s="49"/>
      <c r="AA38" s="49"/>
      <c r="AB38" s="50"/>
      <c r="AC38" s="49"/>
      <c r="AD38" s="51"/>
      <c r="AE38" s="47"/>
      <c r="AF38" s="48"/>
      <c r="AG38" s="49"/>
      <c r="AH38" s="49"/>
      <c r="AI38" s="49"/>
      <c r="AJ38" s="50"/>
      <c r="AK38" s="49"/>
      <c r="AL38" s="51"/>
      <c r="AM38" s="47"/>
      <c r="AN38" s="48"/>
      <c r="AO38" s="49"/>
      <c r="AP38" s="49"/>
      <c r="AQ38" s="49"/>
      <c r="AR38" s="50"/>
      <c r="AS38" s="49"/>
      <c r="AT38" s="51"/>
      <c r="AU38" s="47"/>
      <c r="AV38" s="48"/>
      <c r="AW38" s="49"/>
      <c r="AX38" s="49"/>
      <c r="AY38" s="49"/>
      <c r="AZ38" s="50"/>
      <c r="BA38" s="49"/>
      <c r="BB38" s="51"/>
      <c r="BC38" s="47"/>
      <c r="BD38" s="48"/>
      <c r="BE38" s="49"/>
      <c r="BF38" s="49"/>
      <c r="BG38" s="49"/>
      <c r="BH38" s="50"/>
      <c r="BI38" s="49"/>
      <c r="BJ38" s="51"/>
      <c r="BK38" s="47"/>
      <c r="BL38" s="48"/>
      <c r="BM38" s="49"/>
      <c r="BN38" s="49"/>
      <c r="BO38" s="52"/>
      <c r="BP38" s="14"/>
      <c r="BQ38" s="13"/>
      <c r="BR38" s="38"/>
      <c r="BS38" s="53"/>
      <c r="BT38" s="54"/>
      <c r="BU38" s="13"/>
      <c r="BV38" s="36"/>
      <c r="BW38" s="13"/>
      <c r="BX38" s="14"/>
      <c r="BY38" s="13"/>
      <c r="BZ38" s="38"/>
      <c r="CA38" s="53"/>
      <c r="CB38" s="54"/>
      <c r="CC38" s="13"/>
      <c r="CD38" s="36"/>
      <c r="CE38" s="13"/>
      <c r="CF38" s="14"/>
      <c r="CG38" s="13"/>
      <c r="CH38" s="38"/>
      <c r="CI38" s="53"/>
      <c r="CJ38" s="54"/>
      <c r="CK38" s="13"/>
      <c r="CL38" s="36"/>
      <c r="CM38" s="13"/>
      <c r="CN38" s="14"/>
      <c r="CO38" s="13"/>
      <c r="CP38" s="38"/>
      <c r="CQ38" s="53"/>
      <c r="CR38" s="54"/>
      <c r="CS38" s="13"/>
      <c r="CT38" s="36"/>
      <c r="CU38" s="13"/>
      <c r="CV38" s="14"/>
      <c r="CW38" s="13"/>
      <c r="CX38" s="38"/>
      <c r="CY38" s="53"/>
      <c r="CZ38" s="54"/>
      <c r="DA38" s="13"/>
      <c r="DB38" s="36"/>
      <c r="DC38" s="13"/>
      <c r="DD38" s="14"/>
      <c r="DE38" s="13"/>
      <c r="DF38" s="38"/>
      <c r="DG38" s="53"/>
      <c r="DH38" s="54"/>
      <c r="DI38" s="13"/>
      <c r="DJ38" s="36"/>
      <c r="DK38" s="13"/>
      <c r="DL38" s="14"/>
      <c r="DM38" s="13"/>
      <c r="DN38" s="38"/>
      <c r="DO38" s="53"/>
      <c r="DP38" s="54"/>
      <c r="DQ38" s="13"/>
      <c r="DR38" s="36"/>
      <c r="DS38" s="13"/>
      <c r="DT38" s="14"/>
      <c r="DU38" s="13"/>
      <c r="DV38" s="38"/>
      <c r="DW38" s="53"/>
      <c r="DX38" s="54"/>
      <c r="DY38" s="13"/>
      <c r="DZ38" s="36"/>
      <c r="EA38" s="13"/>
      <c r="EB38" s="14"/>
      <c r="EC38" s="13"/>
      <c r="ED38" s="38"/>
      <c r="EE38" s="53"/>
      <c r="EF38" s="54"/>
      <c r="EG38" s="13"/>
      <c r="EH38" s="36"/>
      <c r="EI38" s="13"/>
      <c r="EJ38" s="14"/>
      <c r="EK38" s="13"/>
      <c r="EL38" s="38"/>
      <c r="EM38" s="53"/>
      <c r="EN38" s="54"/>
      <c r="EO38" s="13"/>
      <c r="EP38" s="36"/>
      <c r="EQ38" s="13"/>
      <c r="ER38" s="14"/>
      <c r="ES38" s="13"/>
      <c r="ET38" s="38"/>
      <c r="EU38" s="53"/>
      <c r="EV38" s="54"/>
      <c r="EW38" s="13"/>
      <c r="EX38" s="36"/>
      <c r="EY38" s="13"/>
      <c r="EZ38" s="14"/>
      <c r="FA38" s="13"/>
      <c r="FB38" s="38"/>
      <c r="FC38" s="53"/>
      <c r="FD38" s="54"/>
      <c r="FE38" s="13"/>
      <c r="FF38" s="36"/>
      <c r="FG38" s="13"/>
      <c r="FH38" s="14"/>
      <c r="FI38" s="13"/>
      <c r="FJ38" s="38"/>
      <c r="FK38" s="53"/>
      <c r="FL38" s="54"/>
      <c r="FM38" s="13"/>
      <c r="FN38" s="36"/>
      <c r="FO38" s="13"/>
      <c r="FP38" s="14"/>
      <c r="FQ38" s="13"/>
      <c r="FR38" s="38"/>
      <c r="FS38" s="53"/>
      <c r="FT38" s="54"/>
      <c r="FU38" s="13"/>
      <c r="FV38" s="36"/>
      <c r="FW38" s="13"/>
      <c r="FX38" s="14"/>
      <c r="FY38" s="13"/>
      <c r="FZ38" s="38"/>
      <c r="GA38" s="53"/>
      <c r="GB38" s="54"/>
      <c r="GC38" s="13"/>
      <c r="GD38" s="36"/>
      <c r="GE38" s="13"/>
      <c r="GF38" s="14"/>
      <c r="GG38" s="13"/>
      <c r="GH38" s="38"/>
      <c r="GI38" s="53"/>
      <c r="GJ38" s="54"/>
      <c r="GK38" s="13"/>
      <c r="GL38" s="36"/>
      <c r="GM38" s="13"/>
      <c r="GN38" s="14"/>
      <c r="GO38" s="13"/>
      <c r="GP38" s="38"/>
      <c r="GQ38" s="53"/>
      <c r="GR38" s="54"/>
      <c r="GS38" s="13"/>
      <c r="GT38" s="36"/>
      <c r="GU38" s="13"/>
      <c r="GV38" s="14"/>
      <c r="GW38" s="13"/>
      <c r="GX38" s="38"/>
      <c r="GY38" s="53"/>
      <c r="GZ38" s="54"/>
      <c r="HA38" s="13"/>
      <c r="HB38" s="36"/>
      <c r="HC38" s="13"/>
      <c r="HD38" s="14"/>
      <c r="HE38" s="13"/>
      <c r="HF38" s="38"/>
      <c r="HG38" s="53"/>
      <c r="HH38" s="54"/>
      <c r="HI38" s="13"/>
      <c r="HJ38" s="36"/>
      <c r="HK38" s="13"/>
      <c r="HL38" s="14"/>
      <c r="HM38" s="13"/>
      <c r="HN38" s="38"/>
      <c r="HO38" s="53"/>
      <c r="HP38" s="54"/>
      <c r="HQ38" s="13"/>
      <c r="HR38" s="36"/>
      <c r="HS38" s="13"/>
      <c r="HT38" s="14"/>
      <c r="HU38" s="13"/>
      <c r="HV38" s="38"/>
      <c r="HW38" s="53"/>
      <c r="HX38" s="54"/>
      <c r="HY38" s="13"/>
      <c r="HZ38" s="36"/>
      <c r="IA38" s="13"/>
      <c r="IB38" s="14"/>
      <c r="IC38" s="13"/>
      <c r="ID38" s="38"/>
      <c r="IE38" s="53"/>
      <c r="IF38" s="54"/>
      <c r="IG38" s="13"/>
      <c r="IH38" s="36"/>
      <c r="II38" s="13"/>
      <c r="IJ38" s="14"/>
      <c r="IK38" s="13"/>
      <c r="IL38" s="38"/>
      <c r="IM38" s="53"/>
      <c r="IN38" s="54"/>
      <c r="IO38" s="13"/>
      <c r="IP38" s="36"/>
      <c r="IQ38" s="13"/>
      <c r="IR38" s="14"/>
      <c r="IS38" s="13"/>
      <c r="IT38" s="38"/>
    </row>
    <row r="39" spans="1:9" s="18" customFormat="1" ht="21.75" customHeight="1">
      <c r="A39" s="16" t="s">
        <v>11</v>
      </c>
      <c r="B39" s="17" t="s">
        <v>12</v>
      </c>
      <c r="C39" s="13" t="s">
        <v>135</v>
      </c>
      <c r="D39" s="80">
        <f>E39*G39</f>
        <v>32123.99</v>
      </c>
      <c r="E39" s="79">
        <f>F39*12</f>
        <v>9.96</v>
      </c>
      <c r="F39" s="81">
        <v>0.83</v>
      </c>
      <c r="G39" s="9">
        <v>3225.3</v>
      </c>
      <c r="H39" s="9">
        <v>1.07</v>
      </c>
      <c r="I39" s="69">
        <v>0.6</v>
      </c>
    </row>
    <row r="40" spans="1:9" s="9" customFormat="1" ht="18.75" customHeight="1">
      <c r="A40" s="16" t="s">
        <v>13</v>
      </c>
      <c r="B40" s="17" t="s">
        <v>14</v>
      </c>
      <c r="C40" s="13" t="s">
        <v>135</v>
      </c>
      <c r="D40" s="80">
        <f>E40*G40</f>
        <v>104499.72</v>
      </c>
      <c r="E40" s="79">
        <f>F40*12</f>
        <v>32.4</v>
      </c>
      <c r="F40" s="81">
        <v>2.7</v>
      </c>
      <c r="G40" s="9">
        <v>3225.3</v>
      </c>
      <c r="H40" s="9">
        <v>1.07</v>
      </c>
      <c r="I40" s="69">
        <v>1.94</v>
      </c>
    </row>
    <row r="41" spans="1:9" s="9" customFormat="1" ht="21" customHeight="1">
      <c r="A41" s="16" t="s">
        <v>103</v>
      </c>
      <c r="B41" s="17" t="s">
        <v>9</v>
      </c>
      <c r="C41" s="13" t="s">
        <v>137</v>
      </c>
      <c r="D41" s="80">
        <f>E41*G41</f>
        <v>41799.89</v>
      </c>
      <c r="E41" s="79">
        <f>12*F41</f>
        <v>12.96</v>
      </c>
      <c r="F41" s="81">
        <v>1.08</v>
      </c>
      <c r="G41" s="9">
        <v>3225.3</v>
      </c>
      <c r="H41" s="9">
        <v>1.07</v>
      </c>
      <c r="I41" s="69">
        <v>0.87</v>
      </c>
    </row>
    <row r="42" spans="1:9" s="9" customFormat="1" ht="45">
      <c r="A42" s="16" t="s">
        <v>59</v>
      </c>
      <c r="B42" s="17" t="s">
        <v>15</v>
      </c>
      <c r="C42" s="13"/>
      <c r="D42" s="80">
        <f>3407.5*1.105*1.1</f>
        <v>4141.82</v>
      </c>
      <c r="E42" s="79">
        <f>D42/G42</f>
        <v>1.28</v>
      </c>
      <c r="F42" s="81">
        <f>E42/12</f>
        <v>0.11</v>
      </c>
      <c r="G42" s="9">
        <v>3225.3</v>
      </c>
      <c r="I42" s="69"/>
    </row>
    <row r="43" spans="1:9" s="9" customFormat="1" ht="18.75" customHeight="1">
      <c r="A43" s="128" t="s">
        <v>104</v>
      </c>
      <c r="B43" s="124" t="s">
        <v>9</v>
      </c>
      <c r="C43" s="13" t="s">
        <v>139</v>
      </c>
      <c r="D43" s="80">
        <f>E43*G43</f>
        <v>49153.57</v>
      </c>
      <c r="E43" s="79">
        <f>F43*12</f>
        <v>15.24</v>
      </c>
      <c r="F43" s="81">
        <v>1.27</v>
      </c>
      <c r="G43" s="9">
        <v>3225.3</v>
      </c>
      <c r="H43" s="9">
        <v>1.07</v>
      </c>
      <c r="I43" s="69">
        <v>1.01</v>
      </c>
    </row>
    <row r="44" spans="1:9" s="9" customFormat="1" ht="18.75" customHeight="1">
      <c r="A44" s="125" t="s">
        <v>105</v>
      </c>
      <c r="B44" s="126" t="s">
        <v>20</v>
      </c>
      <c r="C44" s="13"/>
      <c r="D44" s="80"/>
      <c r="E44" s="79"/>
      <c r="F44" s="81"/>
      <c r="I44" s="69"/>
    </row>
    <row r="45" spans="1:9" s="9" customFormat="1" ht="18.75" customHeight="1">
      <c r="A45" s="125" t="s">
        <v>106</v>
      </c>
      <c r="B45" s="126" t="s">
        <v>15</v>
      </c>
      <c r="C45" s="13"/>
      <c r="D45" s="80"/>
      <c r="E45" s="79"/>
      <c r="F45" s="81"/>
      <c r="I45" s="69"/>
    </row>
    <row r="46" spans="1:9" s="9" customFormat="1" ht="18.75" customHeight="1">
      <c r="A46" s="125" t="s">
        <v>107</v>
      </c>
      <c r="B46" s="126" t="s">
        <v>108</v>
      </c>
      <c r="C46" s="13"/>
      <c r="D46" s="80"/>
      <c r="E46" s="79"/>
      <c r="F46" s="81"/>
      <c r="I46" s="69"/>
    </row>
    <row r="47" spans="1:9" s="9" customFormat="1" ht="18.75" customHeight="1">
      <c r="A47" s="125" t="s">
        <v>109</v>
      </c>
      <c r="B47" s="126" t="s">
        <v>110</v>
      </c>
      <c r="C47" s="13"/>
      <c r="D47" s="80"/>
      <c r="E47" s="79"/>
      <c r="F47" s="81"/>
      <c r="I47" s="69"/>
    </row>
    <row r="48" spans="1:9" s="9" customFormat="1" ht="18.75" customHeight="1">
      <c r="A48" s="125" t="s">
        <v>111</v>
      </c>
      <c r="B48" s="126" t="s">
        <v>108</v>
      </c>
      <c r="C48" s="13"/>
      <c r="D48" s="80"/>
      <c r="E48" s="79"/>
      <c r="F48" s="81"/>
      <c r="I48" s="69"/>
    </row>
    <row r="49" spans="1:9" s="9" customFormat="1" ht="28.5">
      <c r="A49" s="128" t="s">
        <v>112</v>
      </c>
      <c r="B49" s="129" t="s">
        <v>29</v>
      </c>
      <c r="C49" s="13" t="s">
        <v>140</v>
      </c>
      <c r="D49" s="80">
        <f>E49*G49</f>
        <v>103338.61</v>
      </c>
      <c r="E49" s="79">
        <f>F49*12</f>
        <v>32.04</v>
      </c>
      <c r="F49" s="81">
        <v>2.67</v>
      </c>
      <c r="G49" s="9">
        <v>3225.3</v>
      </c>
      <c r="H49" s="9">
        <v>1.07</v>
      </c>
      <c r="I49" s="69">
        <v>2.14</v>
      </c>
    </row>
    <row r="50" spans="1:9" s="9" customFormat="1" ht="25.5">
      <c r="A50" s="130" t="s">
        <v>113</v>
      </c>
      <c r="B50" s="131" t="s">
        <v>29</v>
      </c>
      <c r="C50" s="13"/>
      <c r="D50" s="80"/>
      <c r="E50" s="79"/>
      <c r="F50" s="81"/>
      <c r="I50" s="69"/>
    </row>
    <row r="51" spans="1:9" s="9" customFormat="1" ht="15">
      <c r="A51" s="130" t="s">
        <v>114</v>
      </c>
      <c r="B51" s="131" t="s">
        <v>115</v>
      </c>
      <c r="C51" s="13"/>
      <c r="D51" s="80"/>
      <c r="E51" s="79"/>
      <c r="F51" s="81"/>
      <c r="I51" s="69"/>
    </row>
    <row r="52" spans="1:9" s="9" customFormat="1" ht="15">
      <c r="A52" s="130" t="s">
        <v>116</v>
      </c>
      <c r="B52" s="131" t="s">
        <v>53</v>
      </c>
      <c r="C52" s="13"/>
      <c r="D52" s="80"/>
      <c r="E52" s="79"/>
      <c r="F52" s="81"/>
      <c r="I52" s="69"/>
    </row>
    <row r="53" spans="1:9" s="9" customFormat="1" ht="25.5">
      <c r="A53" s="130" t="s">
        <v>117</v>
      </c>
      <c r="B53" s="131" t="s">
        <v>15</v>
      </c>
      <c r="C53" s="13"/>
      <c r="D53" s="80"/>
      <c r="E53" s="79"/>
      <c r="F53" s="81"/>
      <c r="I53" s="69"/>
    </row>
    <row r="54" spans="1:9" s="9" customFormat="1" ht="21.75" customHeight="1">
      <c r="A54" s="128" t="s">
        <v>118</v>
      </c>
      <c r="B54" s="129" t="s">
        <v>15</v>
      </c>
      <c r="C54" s="13" t="s">
        <v>140</v>
      </c>
      <c r="D54" s="80">
        <v>1500</v>
      </c>
      <c r="E54" s="79">
        <f>D54/G54</f>
        <v>0.47</v>
      </c>
      <c r="F54" s="81">
        <f>E54/12</f>
        <v>0.04</v>
      </c>
      <c r="G54" s="9">
        <v>3225.3</v>
      </c>
      <c r="I54" s="69"/>
    </row>
    <row r="55" spans="1:9" s="12" customFormat="1" ht="30">
      <c r="A55" s="128" t="s">
        <v>119</v>
      </c>
      <c r="B55" s="124" t="s">
        <v>7</v>
      </c>
      <c r="C55" s="19" t="s">
        <v>142</v>
      </c>
      <c r="D55" s="80">
        <v>2246.78</v>
      </c>
      <c r="E55" s="79">
        <f>D55/G55</f>
        <v>0.7</v>
      </c>
      <c r="F55" s="81">
        <f>E55/12</f>
        <v>0.06</v>
      </c>
      <c r="G55" s="9">
        <v>3225.3</v>
      </c>
      <c r="H55" s="9">
        <v>1.07</v>
      </c>
      <c r="I55" s="69">
        <v>0.04</v>
      </c>
    </row>
    <row r="56" spans="1:9" s="12" customFormat="1" ht="45">
      <c r="A56" s="128" t="s">
        <v>141</v>
      </c>
      <c r="B56" s="124" t="s">
        <v>7</v>
      </c>
      <c r="C56" s="19" t="s">
        <v>142</v>
      </c>
      <c r="D56" s="80">
        <v>16975.47</v>
      </c>
      <c r="E56" s="79">
        <f>D56/G56</f>
        <v>5.26</v>
      </c>
      <c r="F56" s="81">
        <f>E56/12</f>
        <v>0.44</v>
      </c>
      <c r="G56" s="9">
        <v>3225.3</v>
      </c>
      <c r="H56" s="9">
        <v>1.07</v>
      </c>
      <c r="I56" s="69">
        <v>0.04</v>
      </c>
    </row>
    <row r="57" spans="1:9" s="9" customFormat="1" ht="18" customHeight="1">
      <c r="A57" s="16" t="s">
        <v>22</v>
      </c>
      <c r="B57" s="17" t="s">
        <v>23</v>
      </c>
      <c r="C57" s="19" t="s">
        <v>143</v>
      </c>
      <c r="D57" s="80">
        <f>E57*G57</f>
        <v>2709.25</v>
      </c>
      <c r="E57" s="79">
        <f>F57*12</f>
        <v>0.84</v>
      </c>
      <c r="F57" s="81">
        <v>0.07</v>
      </c>
      <c r="G57" s="9">
        <v>3225.3</v>
      </c>
      <c r="H57" s="9">
        <v>1.07</v>
      </c>
      <c r="I57" s="69">
        <v>0.03</v>
      </c>
    </row>
    <row r="58" spans="1:9" s="9" customFormat="1" ht="20.25" customHeight="1">
      <c r="A58" s="16" t="s">
        <v>24</v>
      </c>
      <c r="B58" s="22" t="s">
        <v>25</v>
      </c>
      <c r="C58" s="23" t="s">
        <v>143</v>
      </c>
      <c r="D58" s="80">
        <v>1702.95</v>
      </c>
      <c r="E58" s="79">
        <f>D58/G58</f>
        <v>0.53</v>
      </c>
      <c r="F58" s="81">
        <f>E58/12</f>
        <v>0.04</v>
      </c>
      <c r="G58" s="9">
        <v>3225.3</v>
      </c>
      <c r="H58" s="9">
        <v>1.07</v>
      </c>
      <c r="I58" s="69">
        <v>0.02</v>
      </c>
    </row>
    <row r="59" spans="1:9" s="18" customFormat="1" ht="30" customHeight="1">
      <c r="A59" s="16" t="s">
        <v>21</v>
      </c>
      <c r="B59" s="17"/>
      <c r="C59" s="19" t="s">
        <v>150</v>
      </c>
      <c r="D59" s="80">
        <v>2025.68</v>
      </c>
      <c r="E59" s="79">
        <f>D59/G59</f>
        <v>0.63</v>
      </c>
      <c r="F59" s="81">
        <f>E59/12</f>
        <v>0.05</v>
      </c>
      <c r="G59" s="9">
        <v>3225.3</v>
      </c>
      <c r="H59" s="9">
        <v>1.07</v>
      </c>
      <c r="I59" s="69">
        <v>0.03</v>
      </c>
    </row>
    <row r="60" spans="1:10" s="18" customFormat="1" ht="15">
      <c r="A60" s="16" t="s">
        <v>32</v>
      </c>
      <c r="B60" s="17"/>
      <c r="C60" s="13" t="s">
        <v>144</v>
      </c>
      <c r="D60" s="79">
        <f>D61+D62+D64+D65+D66+D67+D68+D69+D70+D71+D63+D72+D73+D74+D75</f>
        <v>24313.33</v>
      </c>
      <c r="E60" s="79">
        <f>D60/G60</f>
        <v>7.54</v>
      </c>
      <c r="F60" s="81">
        <f>E60/12</f>
        <v>0.63</v>
      </c>
      <c r="G60" s="9">
        <v>3225.3</v>
      </c>
      <c r="H60" s="9">
        <v>1.07</v>
      </c>
      <c r="I60" s="69">
        <v>0.8</v>
      </c>
      <c r="J60" s="18">
        <f>E60/12</f>
        <v>0.628333333333333</v>
      </c>
    </row>
    <row r="61" spans="1:10" s="12" customFormat="1" ht="21" customHeight="1">
      <c r="A61" s="20" t="s">
        <v>151</v>
      </c>
      <c r="B61" s="15" t="s">
        <v>15</v>
      </c>
      <c r="C61" s="21"/>
      <c r="D61" s="84">
        <v>238.84</v>
      </c>
      <c r="E61" s="83"/>
      <c r="F61" s="85"/>
      <c r="G61" s="9">
        <v>3225.3</v>
      </c>
      <c r="H61" s="9">
        <v>1.07</v>
      </c>
      <c r="I61" s="69">
        <v>0.01</v>
      </c>
      <c r="J61" s="18">
        <f aca="true" t="shared" si="0" ref="J61:J109">E61/12</f>
        <v>0</v>
      </c>
    </row>
    <row r="62" spans="1:10" s="12" customFormat="1" ht="15">
      <c r="A62" s="20" t="s">
        <v>16</v>
      </c>
      <c r="B62" s="15" t="s">
        <v>20</v>
      </c>
      <c r="C62" s="21"/>
      <c r="D62" s="84">
        <v>505.42</v>
      </c>
      <c r="E62" s="83"/>
      <c r="F62" s="85"/>
      <c r="G62" s="9">
        <v>3225.3</v>
      </c>
      <c r="H62" s="9">
        <v>1.07</v>
      </c>
      <c r="I62" s="69">
        <v>0.02</v>
      </c>
      <c r="J62" s="18">
        <f t="shared" si="0"/>
        <v>0</v>
      </c>
    </row>
    <row r="63" spans="1:10" s="12" customFormat="1" ht="15">
      <c r="A63" s="20" t="s">
        <v>65</v>
      </c>
      <c r="B63" s="75" t="s">
        <v>15</v>
      </c>
      <c r="C63" s="21"/>
      <c r="D63" s="84">
        <v>900.62</v>
      </c>
      <c r="E63" s="83"/>
      <c r="F63" s="85"/>
      <c r="G63" s="9">
        <v>3225.3</v>
      </c>
      <c r="H63" s="9"/>
      <c r="I63" s="69"/>
      <c r="J63" s="18">
        <f t="shared" si="0"/>
        <v>0</v>
      </c>
    </row>
    <row r="64" spans="1:10" s="12" customFormat="1" ht="15" hidden="1">
      <c r="A64" s="20" t="s">
        <v>66</v>
      </c>
      <c r="B64" s="15" t="s">
        <v>15</v>
      </c>
      <c r="C64" s="21"/>
      <c r="D64" s="84"/>
      <c r="E64" s="83"/>
      <c r="F64" s="85"/>
      <c r="G64" s="9">
        <v>3225.3</v>
      </c>
      <c r="H64" s="9">
        <v>1.07</v>
      </c>
      <c r="I64" s="69">
        <v>0.22</v>
      </c>
      <c r="J64" s="18">
        <f t="shared" si="0"/>
        <v>0</v>
      </c>
    </row>
    <row r="65" spans="1:10" s="12" customFormat="1" ht="15">
      <c r="A65" s="20" t="s">
        <v>41</v>
      </c>
      <c r="B65" s="15" t="s">
        <v>15</v>
      </c>
      <c r="C65" s="21"/>
      <c r="D65" s="84">
        <v>963.17</v>
      </c>
      <c r="E65" s="83"/>
      <c r="F65" s="85"/>
      <c r="G65" s="9">
        <v>3225.3</v>
      </c>
      <c r="H65" s="9">
        <v>1.07</v>
      </c>
      <c r="I65" s="69">
        <v>0.03</v>
      </c>
      <c r="J65" s="18">
        <f t="shared" si="0"/>
        <v>0</v>
      </c>
    </row>
    <row r="66" spans="1:10" s="12" customFormat="1" ht="15">
      <c r="A66" s="20" t="s">
        <v>17</v>
      </c>
      <c r="B66" s="15" t="s">
        <v>15</v>
      </c>
      <c r="C66" s="21"/>
      <c r="D66" s="84">
        <v>4294.09</v>
      </c>
      <c r="E66" s="83"/>
      <c r="F66" s="85"/>
      <c r="G66" s="9">
        <v>3225.3</v>
      </c>
      <c r="H66" s="9">
        <v>1.07</v>
      </c>
      <c r="I66" s="69">
        <v>0.12</v>
      </c>
      <c r="J66" s="18">
        <f t="shared" si="0"/>
        <v>0</v>
      </c>
    </row>
    <row r="67" spans="1:10" s="12" customFormat="1" ht="15">
      <c r="A67" s="20" t="s">
        <v>18</v>
      </c>
      <c r="B67" s="15" t="s">
        <v>15</v>
      </c>
      <c r="C67" s="21"/>
      <c r="D67" s="84">
        <v>1010.85</v>
      </c>
      <c r="E67" s="83"/>
      <c r="F67" s="85"/>
      <c r="G67" s="9">
        <v>3225.3</v>
      </c>
      <c r="H67" s="9">
        <v>1.07</v>
      </c>
      <c r="I67" s="69">
        <v>0.02</v>
      </c>
      <c r="J67" s="18">
        <f t="shared" si="0"/>
        <v>0</v>
      </c>
    </row>
    <row r="68" spans="1:10" s="12" customFormat="1" ht="15">
      <c r="A68" s="20" t="s">
        <v>39</v>
      </c>
      <c r="B68" s="15" t="s">
        <v>15</v>
      </c>
      <c r="C68" s="21"/>
      <c r="D68" s="84">
        <v>481.57</v>
      </c>
      <c r="E68" s="83"/>
      <c r="F68" s="85"/>
      <c r="G68" s="9">
        <v>3225.3</v>
      </c>
      <c r="H68" s="9">
        <v>1.07</v>
      </c>
      <c r="I68" s="69">
        <v>0.02</v>
      </c>
      <c r="J68" s="18">
        <f t="shared" si="0"/>
        <v>0</v>
      </c>
    </row>
    <row r="69" spans="1:10" s="12" customFormat="1" ht="15">
      <c r="A69" s="20" t="s">
        <v>40</v>
      </c>
      <c r="B69" s="15" t="s">
        <v>20</v>
      </c>
      <c r="C69" s="21"/>
      <c r="D69" s="84">
        <v>1926.35</v>
      </c>
      <c r="E69" s="83"/>
      <c r="F69" s="85"/>
      <c r="G69" s="9">
        <v>3225.3</v>
      </c>
      <c r="H69" s="9">
        <v>1.07</v>
      </c>
      <c r="I69" s="69">
        <v>0.07</v>
      </c>
      <c r="J69" s="18">
        <f t="shared" si="0"/>
        <v>0</v>
      </c>
    </row>
    <row r="70" spans="1:10" s="12" customFormat="1" ht="25.5">
      <c r="A70" s="20" t="s">
        <v>19</v>
      </c>
      <c r="B70" s="15" t="s">
        <v>15</v>
      </c>
      <c r="C70" s="21"/>
      <c r="D70" s="84">
        <v>3993.93</v>
      </c>
      <c r="E70" s="83"/>
      <c r="F70" s="85"/>
      <c r="G70" s="9">
        <v>3225.3</v>
      </c>
      <c r="H70" s="9">
        <v>1.07</v>
      </c>
      <c r="I70" s="69">
        <v>0.07</v>
      </c>
      <c r="J70" s="18">
        <f t="shared" si="0"/>
        <v>0</v>
      </c>
    </row>
    <row r="71" spans="1:10" s="12" customFormat="1" ht="28.5" customHeight="1">
      <c r="A71" s="20" t="s">
        <v>73</v>
      </c>
      <c r="B71" s="15" t="s">
        <v>15</v>
      </c>
      <c r="C71" s="21"/>
      <c r="D71" s="84">
        <v>3391.27</v>
      </c>
      <c r="E71" s="83"/>
      <c r="F71" s="85"/>
      <c r="G71" s="9">
        <v>3225.3</v>
      </c>
      <c r="H71" s="9">
        <v>1.07</v>
      </c>
      <c r="I71" s="69">
        <v>0.01</v>
      </c>
      <c r="J71" s="18">
        <f t="shared" si="0"/>
        <v>0</v>
      </c>
    </row>
    <row r="72" spans="1:10" s="12" customFormat="1" ht="32.25" customHeight="1">
      <c r="A72" s="44" t="s">
        <v>155</v>
      </c>
      <c r="B72" s="75" t="s">
        <v>44</v>
      </c>
      <c r="C72" s="110"/>
      <c r="D72" s="118">
        <v>0</v>
      </c>
      <c r="E72" s="86"/>
      <c r="F72" s="109"/>
      <c r="G72" s="9">
        <v>3225.3</v>
      </c>
      <c r="H72" s="9"/>
      <c r="I72" s="69"/>
      <c r="J72" s="18">
        <f t="shared" si="0"/>
        <v>0</v>
      </c>
    </row>
    <row r="73" spans="1:10" s="12" customFormat="1" ht="23.25" customHeight="1">
      <c r="A73" s="44" t="s">
        <v>158</v>
      </c>
      <c r="B73" s="75" t="s">
        <v>44</v>
      </c>
      <c r="C73" s="110"/>
      <c r="D73" s="118">
        <v>0</v>
      </c>
      <c r="E73" s="86"/>
      <c r="F73" s="109"/>
      <c r="G73" s="9"/>
      <c r="H73" s="9"/>
      <c r="I73" s="69"/>
      <c r="J73" s="18">
        <f t="shared" si="0"/>
        <v>0</v>
      </c>
    </row>
    <row r="74" spans="1:10" s="12" customFormat="1" ht="21.75" customHeight="1">
      <c r="A74" s="44" t="s">
        <v>171</v>
      </c>
      <c r="B74" s="75" t="s">
        <v>15</v>
      </c>
      <c r="C74" s="110"/>
      <c r="D74" s="118">
        <v>4111.2</v>
      </c>
      <c r="E74" s="86"/>
      <c r="F74" s="109"/>
      <c r="G74" s="9">
        <v>3225.3</v>
      </c>
      <c r="H74" s="9"/>
      <c r="I74" s="69"/>
      <c r="J74" s="18">
        <f t="shared" si="0"/>
        <v>0</v>
      </c>
    </row>
    <row r="75" spans="1:10" s="12" customFormat="1" ht="30.75" customHeight="1">
      <c r="A75" s="132" t="s">
        <v>164</v>
      </c>
      <c r="B75" s="133" t="s">
        <v>44</v>
      </c>
      <c r="C75" s="110"/>
      <c r="D75" s="118">
        <v>2496.02</v>
      </c>
      <c r="E75" s="86"/>
      <c r="F75" s="109"/>
      <c r="G75" s="9">
        <v>3225.3</v>
      </c>
      <c r="H75" s="9"/>
      <c r="I75" s="69"/>
      <c r="J75" s="18">
        <f t="shared" si="0"/>
        <v>0</v>
      </c>
    </row>
    <row r="76" spans="1:10" s="18" customFormat="1" ht="29.25" customHeight="1">
      <c r="A76" s="16" t="s">
        <v>34</v>
      </c>
      <c r="B76" s="17"/>
      <c r="C76" s="13" t="s">
        <v>145</v>
      </c>
      <c r="D76" s="79">
        <f>D77+D78+D79+D80+D81+D82+D84+D83+D85+D86</f>
        <v>25589.68</v>
      </c>
      <c r="E76" s="79">
        <f>D76/G76</f>
        <v>7.93</v>
      </c>
      <c r="F76" s="81">
        <f>E76/12</f>
        <v>0.66</v>
      </c>
      <c r="G76" s="9">
        <v>3225.3</v>
      </c>
      <c r="H76" s="9">
        <v>1.07</v>
      </c>
      <c r="I76" s="69">
        <v>0.89</v>
      </c>
      <c r="J76" s="18">
        <f t="shared" si="0"/>
        <v>0.660833333333333</v>
      </c>
    </row>
    <row r="77" spans="1:10" s="12" customFormat="1" ht="21.75" customHeight="1">
      <c r="A77" s="132" t="s">
        <v>74</v>
      </c>
      <c r="B77" s="75" t="s">
        <v>42</v>
      </c>
      <c r="C77" s="111"/>
      <c r="D77" s="119">
        <v>1027.21</v>
      </c>
      <c r="E77" s="83"/>
      <c r="F77" s="85"/>
      <c r="G77" s="9">
        <v>3225.3</v>
      </c>
      <c r="H77" s="9"/>
      <c r="I77" s="69"/>
      <c r="J77" s="18">
        <f t="shared" si="0"/>
        <v>0</v>
      </c>
    </row>
    <row r="78" spans="1:10" s="12" customFormat="1" ht="30.75" customHeight="1">
      <c r="A78" s="132" t="s">
        <v>75</v>
      </c>
      <c r="B78" s="75" t="s">
        <v>15</v>
      </c>
      <c r="C78" s="111"/>
      <c r="D78" s="119">
        <v>684.81</v>
      </c>
      <c r="E78" s="83"/>
      <c r="F78" s="85"/>
      <c r="G78" s="9">
        <v>3225.3</v>
      </c>
      <c r="H78" s="9"/>
      <c r="I78" s="69"/>
      <c r="J78" s="18">
        <f t="shared" si="0"/>
        <v>0</v>
      </c>
    </row>
    <row r="79" spans="1:10" s="12" customFormat="1" ht="18" customHeight="1">
      <c r="A79" s="132" t="s">
        <v>76</v>
      </c>
      <c r="B79" s="75" t="s">
        <v>44</v>
      </c>
      <c r="C79" s="111"/>
      <c r="D79" s="119">
        <v>718.68</v>
      </c>
      <c r="E79" s="83"/>
      <c r="F79" s="85"/>
      <c r="G79" s="9">
        <v>3225.3</v>
      </c>
      <c r="H79" s="9"/>
      <c r="I79" s="69"/>
      <c r="J79" s="18">
        <f t="shared" si="0"/>
        <v>0</v>
      </c>
    </row>
    <row r="80" spans="1:10" s="12" customFormat="1" ht="25.5">
      <c r="A80" s="132" t="s">
        <v>77</v>
      </c>
      <c r="B80" s="75" t="s">
        <v>78</v>
      </c>
      <c r="C80" s="111"/>
      <c r="D80" s="119">
        <v>684.81</v>
      </c>
      <c r="E80" s="83"/>
      <c r="F80" s="85"/>
      <c r="G80" s="9">
        <v>3225.3</v>
      </c>
      <c r="H80" s="9"/>
      <c r="I80" s="69"/>
      <c r="J80" s="18">
        <f t="shared" si="0"/>
        <v>0</v>
      </c>
    </row>
    <row r="81" spans="1:10" s="12" customFormat="1" ht="20.25" customHeight="1">
      <c r="A81" s="132" t="s">
        <v>79</v>
      </c>
      <c r="B81" s="15" t="s">
        <v>15</v>
      </c>
      <c r="C81" s="111"/>
      <c r="D81" s="84">
        <v>1851.38</v>
      </c>
      <c r="E81" s="83"/>
      <c r="F81" s="85"/>
      <c r="G81" s="9">
        <v>3225.3</v>
      </c>
      <c r="H81" s="9">
        <v>1.07</v>
      </c>
      <c r="I81" s="69">
        <v>0.03</v>
      </c>
      <c r="J81" s="18">
        <f t="shared" si="0"/>
        <v>0</v>
      </c>
    </row>
    <row r="82" spans="1:10" s="12" customFormat="1" ht="23.25" customHeight="1">
      <c r="A82" s="132" t="s">
        <v>71</v>
      </c>
      <c r="B82" s="75" t="s">
        <v>7</v>
      </c>
      <c r="C82" s="20"/>
      <c r="D82" s="120">
        <v>2435.6</v>
      </c>
      <c r="E82" s="86"/>
      <c r="F82" s="109"/>
      <c r="G82" s="9">
        <v>3225.3</v>
      </c>
      <c r="H82" s="9"/>
      <c r="I82" s="69"/>
      <c r="J82" s="18">
        <f t="shared" si="0"/>
        <v>0</v>
      </c>
    </row>
    <row r="83" spans="1:10" s="12" customFormat="1" ht="18" customHeight="1">
      <c r="A83" s="132" t="s">
        <v>122</v>
      </c>
      <c r="B83" s="75"/>
      <c r="C83" s="112"/>
      <c r="D83" s="121">
        <v>13424.22</v>
      </c>
      <c r="E83" s="86"/>
      <c r="F83" s="109"/>
      <c r="G83" s="9">
        <v>3225.3</v>
      </c>
      <c r="H83" s="9"/>
      <c r="I83" s="69"/>
      <c r="J83" s="18">
        <f t="shared" si="0"/>
        <v>0</v>
      </c>
    </row>
    <row r="84" spans="1:10" s="12" customFormat="1" ht="23.25" customHeight="1">
      <c r="A84" s="132" t="s">
        <v>156</v>
      </c>
      <c r="B84" s="75" t="s">
        <v>44</v>
      </c>
      <c r="C84" s="112"/>
      <c r="D84" s="121">
        <v>0</v>
      </c>
      <c r="E84" s="86"/>
      <c r="F84" s="109"/>
      <c r="G84" s="9">
        <v>3225.3</v>
      </c>
      <c r="H84" s="9"/>
      <c r="I84" s="69"/>
      <c r="J84" s="18">
        <f t="shared" si="0"/>
        <v>0</v>
      </c>
    </row>
    <row r="85" spans="1:10" s="12" customFormat="1" ht="31.5" customHeight="1">
      <c r="A85" s="132" t="s">
        <v>121</v>
      </c>
      <c r="B85" s="133" t="s">
        <v>15</v>
      </c>
      <c r="C85" s="112"/>
      <c r="D85" s="121">
        <v>4762.97</v>
      </c>
      <c r="E85" s="86"/>
      <c r="F85" s="109"/>
      <c r="G85" s="9">
        <v>3225.3</v>
      </c>
      <c r="H85" s="9"/>
      <c r="I85" s="69"/>
      <c r="J85" s="18">
        <f t="shared" si="0"/>
        <v>0</v>
      </c>
    </row>
    <row r="86" spans="1:10" s="12" customFormat="1" ht="31.5" customHeight="1">
      <c r="A86" s="132" t="s">
        <v>120</v>
      </c>
      <c r="B86" s="133" t="s">
        <v>43</v>
      </c>
      <c r="C86" s="112"/>
      <c r="D86" s="121">
        <v>0</v>
      </c>
      <c r="E86" s="86"/>
      <c r="F86" s="109"/>
      <c r="G86" s="9">
        <v>3225.3</v>
      </c>
      <c r="H86" s="9"/>
      <c r="I86" s="69"/>
      <c r="J86" s="18">
        <f t="shared" si="0"/>
        <v>0</v>
      </c>
    </row>
    <row r="87" spans="1:10" s="12" customFormat="1" ht="30">
      <c r="A87" s="128" t="s">
        <v>35</v>
      </c>
      <c r="B87" s="15"/>
      <c r="C87" s="19" t="s">
        <v>146</v>
      </c>
      <c r="D87" s="79">
        <f>D89+D91+D90+D88</f>
        <v>5790.51</v>
      </c>
      <c r="E87" s="79">
        <f>D87/G87</f>
        <v>1.8</v>
      </c>
      <c r="F87" s="81">
        <f>E87/12</f>
        <v>0.15</v>
      </c>
      <c r="G87" s="9">
        <v>3225.3</v>
      </c>
      <c r="H87" s="9">
        <v>1.07</v>
      </c>
      <c r="I87" s="69">
        <v>0.37</v>
      </c>
      <c r="J87" s="18">
        <f t="shared" si="0"/>
        <v>0.15</v>
      </c>
    </row>
    <row r="88" spans="1:10" s="12" customFormat="1" ht="20.25" customHeight="1">
      <c r="A88" s="132" t="s">
        <v>172</v>
      </c>
      <c r="B88" s="134" t="s">
        <v>15</v>
      </c>
      <c r="C88" s="19"/>
      <c r="D88" s="84">
        <v>1018.26</v>
      </c>
      <c r="E88" s="83"/>
      <c r="F88" s="85"/>
      <c r="G88" s="9">
        <v>3225.3</v>
      </c>
      <c r="H88" s="9">
        <v>1.07</v>
      </c>
      <c r="I88" s="69">
        <v>0.02</v>
      </c>
      <c r="J88" s="18">
        <f t="shared" si="0"/>
        <v>0</v>
      </c>
    </row>
    <row r="89" spans="1:10" s="12" customFormat="1" ht="22.5" customHeight="1">
      <c r="A89" s="130" t="s">
        <v>157</v>
      </c>
      <c r="B89" s="133" t="s">
        <v>44</v>
      </c>
      <c r="C89" s="19"/>
      <c r="D89" s="119">
        <v>0</v>
      </c>
      <c r="E89" s="83"/>
      <c r="F89" s="85"/>
      <c r="G89" s="9">
        <v>3225.3</v>
      </c>
      <c r="H89" s="9"/>
      <c r="I89" s="69"/>
      <c r="J89" s="18">
        <f t="shared" si="0"/>
        <v>0</v>
      </c>
    </row>
    <row r="90" spans="1:10" s="12" customFormat="1" ht="21" customHeight="1">
      <c r="A90" s="132" t="s">
        <v>62</v>
      </c>
      <c r="B90" s="133" t="s">
        <v>43</v>
      </c>
      <c r="C90" s="19"/>
      <c r="D90" s="84">
        <v>4772.25</v>
      </c>
      <c r="E90" s="83"/>
      <c r="F90" s="85"/>
      <c r="G90" s="9"/>
      <c r="H90" s="9"/>
      <c r="I90" s="69"/>
      <c r="J90" s="18">
        <f t="shared" si="0"/>
        <v>0</v>
      </c>
    </row>
    <row r="91" spans="1:10" s="12" customFormat="1" ht="25.5">
      <c r="A91" s="132" t="s">
        <v>124</v>
      </c>
      <c r="B91" s="133" t="s">
        <v>44</v>
      </c>
      <c r="C91" s="19"/>
      <c r="D91" s="84">
        <v>0</v>
      </c>
      <c r="E91" s="83"/>
      <c r="F91" s="85"/>
      <c r="G91" s="9">
        <v>3225.3</v>
      </c>
      <c r="H91" s="9">
        <v>1.07</v>
      </c>
      <c r="I91" s="69">
        <v>0.1</v>
      </c>
      <c r="J91" s="18">
        <f t="shared" si="0"/>
        <v>0</v>
      </c>
    </row>
    <row r="92" spans="1:10" s="12" customFormat="1" ht="15">
      <c r="A92" s="128" t="s">
        <v>125</v>
      </c>
      <c r="B92" s="134"/>
      <c r="C92" s="82" t="s">
        <v>147</v>
      </c>
      <c r="D92" s="79">
        <f>D93+D94+D95+D96+D97+D98</f>
        <v>14741.84</v>
      </c>
      <c r="E92" s="79">
        <f>D92/G92</f>
        <v>4.57</v>
      </c>
      <c r="F92" s="81">
        <f>E92/12</f>
        <v>0.38</v>
      </c>
      <c r="G92" s="9">
        <v>3225.3</v>
      </c>
      <c r="H92" s="9">
        <v>1.07</v>
      </c>
      <c r="I92" s="69">
        <v>0.2</v>
      </c>
      <c r="J92" s="18">
        <f t="shared" si="0"/>
        <v>0.380833333333333</v>
      </c>
    </row>
    <row r="93" spans="1:10" s="12" customFormat="1" ht="18.75" customHeight="1">
      <c r="A93" s="132" t="s">
        <v>126</v>
      </c>
      <c r="B93" s="134" t="s">
        <v>7</v>
      </c>
      <c r="C93" s="82"/>
      <c r="D93" s="84">
        <v>0</v>
      </c>
      <c r="E93" s="83"/>
      <c r="F93" s="85"/>
      <c r="G93" s="9">
        <v>3225.3</v>
      </c>
      <c r="H93" s="9">
        <v>1.07</v>
      </c>
      <c r="I93" s="69">
        <v>0.13</v>
      </c>
      <c r="J93" s="18">
        <f t="shared" si="0"/>
        <v>0</v>
      </c>
    </row>
    <row r="94" spans="1:10" s="12" customFormat="1" ht="49.5" customHeight="1">
      <c r="A94" s="132" t="s">
        <v>127</v>
      </c>
      <c r="B94" s="134" t="s">
        <v>15</v>
      </c>
      <c r="C94" s="82"/>
      <c r="D94" s="84">
        <v>13735.03</v>
      </c>
      <c r="E94" s="83"/>
      <c r="F94" s="85"/>
      <c r="G94" s="9">
        <v>3225.3</v>
      </c>
      <c r="H94" s="9">
        <v>1.07</v>
      </c>
      <c r="I94" s="69">
        <v>0.02</v>
      </c>
      <c r="J94" s="18">
        <f t="shared" si="0"/>
        <v>0</v>
      </c>
    </row>
    <row r="95" spans="1:10" s="12" customFormat="1" ht="42.75" customHeight="1">
      <c r="A95" s="132" t="s">
        <v>128</v>
      </c>
      <c r="B95" s="134" t="s">
        <v>15</v>
      </c>
      <c r="C95" s="82"/>
      <c r="D95" s="84">
        <v>1006.81</v>
      </c>
      <c r="E95" s="83"/>
      <c r="F95" s="85"/>
      <c r="G95" s="9">
        <v>3225.3</v>
      </c>
      <c r="H95" s="9">
        <v>1.07</v>
      </c>
      <c r="I95" s="69">
        <v>0</v>
      </c>
      <c r="J95" s="18">
        <f t="shared" si="0"/>
        <v>0</v>
      </c>
    </row>
    <row r="96" spans="1:10" s="12" customFormat="1" ht="25.5">
      <c r="A96" s="132" t="s">
        <v>129</v>
      </c>
      <c r="B96" s="134" t="s">
        <v>10</v>
      </c>
      <c r="C96" s="82"/>
      <c r="D96" s="84">
        <f>E96*G96</f>
        <v>0</v>
      </c>
      <c r="E96" s="83"/>
      <c r="F96" s="85"/>
      <c r="G96" s="9">
        <v>3225.3</v>
      </c>
      <c r="H96" s="9">
        <v>1.07</v>
      </c>
      <c r="I96" s="69">
        <v>0</v>
      </c>
      <c r="J96" s="18">
        <f t="shared" si="0"/>
        <v>0</v>
      </c>
    </row>
    <row r="97" spans="1:10" s="12" customFormat="1" ht="21.75" customHeight="1">
      <c r="A97" s="132" t="s">
        <v>130</v>
      </c>
      <c r="B97" s="133" t="s">
        <v>80</v>
      </c>
      <c r="C97" s="82"/>
      <c r="D97" s="84">
        <f>E97*G97</f>
        <v>0</v>
      </c>
      <c r="E97" s="83"/>
      <c r="F97" s="85"/>
      <c r="G97" s="9">
        <v>3225.3</v>
      </c>
      <c r="H97" s="9">
        <v>1.07</v>
      </c>
      <c r="I97" s="69">
        <v>0</v>
      </c>
      <c r="J97" s="18">
        <f t="shared" si="0"/>
        <v>0</v>
      </c>
    </row>
    <row r="98" spans="1:10" s="12" customFormat="1" ht="60" customHeight="1">
      <c r="A98" s="132" t="s">
        <v>131</v>
      </c>
      <c r="B98" s="133" t="s">
        <v>67</v>
      </c>
      <c r="C98" s="82"/>
      <c r="D98" s="84">
        <f>E98*G98</f>
        <v>0</v>
      </c>
      <c r="E98" s="83"/>
      <c r="F98" s="85"/>
      <c r="G98" s="9">
        <v>3225.3</v>
      </c>
      <c r="H98" s="9">
        <v>1.07</v>
      </c>
      <c r="I98" s="69">
        <v>0</v>
      </c>
      <c r="J98" s="18">
        <f t="shared" si="0"/>
        <v>0</v>
      </c>
    </row>
    <row r="99" spans="1:10" s="12" customFormat="1" ht="17.25" customHeight="1">
      <c r="A99" s="16" t="s">
        <v>36</v>
      </c>
      <c r="B99" s="15"/>
      <c r="C99" s="82" t="s">
        <v>148</v>
      </c>
      <c r="D99" s="79">
        <f>D100</f>
        <v>0</v>
      </c>
      <c r="E99" s="79">
        <f>D99/G99</f>
        <v>0</v>
      </c>
      <c r="F99" s="81">
        <f>E99/12</f>
        <v>0</v>
      </c>
      <c r="G99" s="9">
        <v>3225.3</v>
      </c>
      <c r="H99" s="9">
        <v>1.07</v>
      </c>
      <c r="I99" s="69">
        <v>0.11</v>
      </c>
      <c r="J99" s="18">
        <f t="shared" si="0"/>
        <v>0</v>
      </c>
    </row>
    <row r="100" spans="1:10" s="12" customFormat="1" ht="17.25" customHeight="1">
      <c r="A100" s="20" t="s">
        <v>33</v>
      </c>
      <c r="B100" s="15" t="s">
        <v>15</v>
      </c>
      <c r="C100" s="82"/>
      <c r="D100" s="84">
        <v>0</v>
      </c>
      <c r="E100" s="83"/>
      <c r="F100" s="85"/>
      <c r="G100" s="9">
        <v>3225.3</v>
      </c>
      <c r="H100" s="9">
        <v>1.07</v>
      </c>
      <c r="I100" s="69">
        <v>0.02</v>
      </c>
      <c r="J100" s="18">
        <f t="shared" si="0"/>
        <v>0</v>
      </c>
    </row>
    <row r="101" spans="1:10" s="9" customFormat="1" ht="15">
      <c r="A101" s="16" t="s">
        <v>38</v>
      </c>
      <c r="B101" s="17"/>
      <c r="C101" s="13" t="s">
        <v>149</v>
      </c>
      <c r="D101" s="79">
        <f>D103+D102</f>
        <v>0</v>
      </c>
      <c r="E101" s="79">
        <f>D101/G101</f>
        <v>0</v>
      </c>
      <c r="F101" s="81">
        <f>E101/12</f>
        <v>0</v>
      </c>
      <c r="G101" s="9">
        <v>3225.3</v>
      </c>
      <c r="H101" s="9">
        <v>1.07</v>
      </c>
      <c r="I101" s="69">
        <v>0.03</v>
      </c>
      <c r="J101" s="18">
        <f t="shared" si="0"/>
        <v>0</v>
      </c>
    </row>
    <row r="102" spans="1:10" s="12" customFormat="1" ht="44.25" customHeight="1">
      <c r="A102" s="130" t="s">
        <v>132</v>
      </c>
      <c r="B102" s="133" t="s">
        <v>20</v>
      </c>
      <c r="C102" s="39"/>
      <c r="D102" s="122">
        <v>0</v>
      </c>
      <c r="E102" s="86"/>
      <c r="F102" s="109"/>
      <c r="G102" s="9">
        <v>3225.3</v>
      </c>
      <c r="H102" s="9"/>
      <c r="I102" s="69"/>
      <c r="J102" s="18">
        <f t="shared" si="0"/>
        <v>0</v>
      </c>
    </row>
    <row r="103" spans="1:10" s="12" customFormat="1" ht="25.5">
      <c r="A103" s="130" t="s">
        <v>133</v>
      </c>
      <c r="B103" s="133" t="s">
        <v>67</v>
      </c>
      <c r="C103" s="39"/>
      <c r="D103" s="122">
        <v>0</v>
      </c>
      <c r="E103" s="86"/>
      <c r="F103" s="109"/>
      <c r="G103" s="9">
        <v>3225.3</v>
      </c>
      <c r="H103" s="9"/>
      <c r="I103" s="69"/>
      <c r="J103" s="18">
        <f t="shared" si="0"/>
        <v>0</v>
      </c>
    </row>
    <row r="104" spans="1:10" s="9" customFormat="1" ht="15">
      <c r="A104" s="16" t="s">
        <v>37</v>
      </c>
      <c r="B104" s="17"/>
      <c r="C104" s="13" t="s">
        <v>143</v>
      </c>
      <c r="D104" s="79">
        <f>D105</f>
        <v>0</v>
      </c>
      <c r="E104" s="79">
        <f>D104/G104</f>
        <v>0</v>
      </c>
      <c r="F104" s="81">
        <f>E104/12</f>
        <v>0</v>
      </c>
      <c r="G104" s="9">
        <v>3225.3</v>
      </c>
      <c r="H104" s="9">
        <v>1.07</v>
      </c>
      <c r="I104" s="69">
        <v>0.06</v>
      </c>
      <c r="J104" s="18">
        <f t="shared" si="0"/>
        <v>0</v>
      </c>
    </row>
    <row r="105" spans="1:10" s="12" customFormat="1" ht="15">
      <c r="A105" s="20" t="s">
        <v>166</v>
      </c>
      <c r="B105" s="15" t="s">
        <v>42</v>
      </c>
      <c r="C105" s="21"/>
      <c r="D105" s="84">
        <v>0</v>
      </c>
      <c r="E105" s="83"/>
      <c r="F105" s="85"/>
      <c r="G105" s="9">
        <v>3225.3</v>
      </c>
      <c r="H105" s="9">
        <v>1.07</v>
      </c>
      <c r="I105" s="69">
        <v>0.02</v>
      </c>
      <c r="J105" s="18">
        <f t="shared" si="0"/>
        <v>0</v>
      </c>
    </row>
    <row r="106" spans="1:10" s="12" customFormat="1" ht="25.5" customHeight="1" thickBot="1">
      <c r="A106" s="103" t="s">
        <v>45</v>
      </c>
      <c r="B106" s="104" t="s">
        <v>15</v>
      </c>
      <c r="C106" s="105"/>
      <c r="D106" s="106">
        <f>E106*G106</f>
        <v>0</v>
      </c>
      <c r="E106" s="107">
        <f>F106*12</f>
        <v>0</v>
      </c>
      <c r="F106" s="108">
        <v>0</v>
      </c>
      <c r="G106" s="9">
        <v>3225.3</v>
      </c>
      <c r="H106" s="9">
        <v>1.07</v>
      </c>
      <c r="I106" s="69">
        <v>0</v>
      </c>
      <c r="J106" s="18">
        <f t="shared" si="0"/>
        <v>0</v>
      </c>
    </row>
    <row r="107" spans="1:10" s="9" customFormat="1" ht="147.75" thickBot="1">
      <c r="A107" s="135" t="s">
        <v>173</v>
      </c>
      <c r="B107" s="124" t="s">
        <v>10</v>
      </c>
      <c r="C107" s="24"/>
      <c r="D107" s="88">
        <v>50000</v>
      </c>
      <c r="E107" s="88">
        <f>D107/G107</f>
        <v>15.5</v>
      </c>
      <c r="F107" s="94">
        <f>E107/12</f>
        <v>1.29</v>
      </c>
      <c r="G107" s="9">
        <v>3225.3</v>
      </c>
      <c r="H107" s="9">
        <v>1.07</v>
      </c>
      <c r="I107" s="69">
        <v>1.03</v>
      </c>
      <c r="J107" s="18">
        <f t="shared" si="0"/>
        <v>1.29166666666667</v>
      </c>
    </row>
    <row r="108" spans="1:10" s="9" customFormat="1" ht="45.75" thickBot="1">
      <c r="A108" s="34" t="s">
        <v>49</v>
      </c>
      <c r="B108" s="124"/>
      <c r="C108" s="115" t="s">
        <v>168</v>
      </c>
      <c r="D108" s="116">
        <v>56631.33</v>
      </c>
      <c r="E108" s="116">
        <f>D108/G108</f>
        <v>17.56</v>
      </c>
      <c r="F108" s="117">
        <f>E108/12</f>
        <v>1.46</v>
      </c>
      <c r="G108" s="9">
        <v>3225.3</v>
      </c>
      <c r="I108" s="69"/>
      <c r="J108" s="18"/>
    </row>
    <row r="109" spans="1:10" s="41" customFormat="1" ht="24" customHeight="1" thickBot="1">
      <c r="A109" s="113" t="s">
        <v>60</v>
      </c>
      <c r="B109" s="114" t="s">
        <v>9</v>
      </c>
      <c r="C109" s="115"/>
      <c r="D109" s="116">
        <f>E109*G109</f>
        <v>73536.84</v>
      </c>
      <c r="E109" s="116">
        <f>12*F109</f>
        <v>22.8</v>
      </c>
      <c r="F109" s="117">
        <v>1.9</v>
      </c>
      <c r="G109" s="9">
        <v>3225.3</v>
      </c>
      <c r="I109" s="71"/>
      <c r="J109" s="18">
        <f t="shared" si="0"/>
        <v>1.9</v>
      </c>
    </row>
    <row r="110" spans="1:9" s="9" customFormat="1" ht="19.5" thickBot="1">
      <c r="A110" s="34" t="s">
        <v>30</v>
      </c>
      <c r="B110" s="7"/>
      <c r="C110" s="24"/>
      <c r="D110" s="78">
        <f>D109+D107+D104+D101+D99+D92+D87+D76+D60+D59+D58+D57+D56+D55+D54+D49+D43+D42+D41+D40+D39+D28+D14+D108</f>
        <v>788148.56</v>
      </c>
      <c r="E110" s="78">
        <f>E109+E107+E104+E101+E99+E92+E87+E76+E60+E59+E58+E57+E56+E55+E54+E49+E43+E42+E41+E40+E39+E28+E14+E108</f>
        <v>244.37</v>
      </c>
      <c r="F110" s="78">
        <f>F109+F107+F104+F101+F99+F92+F87+F76+F60+F59+F58+F57+F56+F55+F54+F49+F43+F42+F41+F40+F39+F28+F14+F108</f>
        <v>20.36</v>
      </c>
      <c r="G110" s="9">
        <v>3225.3</v>
      </c>
      <c r="I110" s="69"/>
    </row>
    <row r="111" spans="1:9" s="9" customFormat="1" ht="18.75">
      <c r="A111" s="136"/>
      <c r="B111" s="137"/>
      <c r="C111" s="49"/>
      <c r="D111" s="89"/>
      <c r="E111" s="89"/>
      <c r="F111" s="89"/>
      <c r="I111" s="69"/>
    </row>
    <row r="112" spans="1:9" s="9" customFormat="1" ht="18.75">
      <c r="A112" s="136"/>
      <c r="B112" s="137"/>
      <c r="C112" s="49"/>
      <c r="D112" s="89"/>
      <c r="E112" s="89"/>
      <c r="F112" s="89"/>
      <c r="I112" s="69"/>
    </row>
    <row r="113" spans="1:9" s="25" customFormat="1" ht="20.25" thickBot="1">
      <c r="A113" s="29"/>
      <c r="B113" s="30"/>
      <c r="C113" s="31"/>
      <c r="D113" s="90"/>
      <c r="E113" s="90"/>
      <c r="F113" s="90"/>
      <c r="G113" s="9"/>
      <c r="I113" s="72"/>
    </row>
    <row r="114" spans="1:9" s="9" customFormat="1" ht="19.5" thickBot="1">
      <c r="A114" s="63" t="s">
        <v>58</v>
      </c>
      <c r="B114" s="7"/>
      <c r="C114" s="24"/>
      <c r="D114" s="88">
        <f>D115+D116</f>
        <v>305956.11</v>
      </c>
      <c r="E114" s="88">
        <f>E115+E116</f>
        <v>94.87</v>
      </c>
      <c r="F114" s="88">
        <f>F115+F116</f>
        <v>7.91</v>
      </c>
      <c r="G114" s="9">
        <v>3225.3</v>
      </c>
      <c r="I114" s="69"/>
    </row>
    <row r="115" spans="1:9" s="41" customFormat="1" ht="15">
      <c r="A115" s="44" t="s">
        <v>82</v>
      </c>
      <c r="B115" s="42"/>
      <c r="C115" s="43"/>
      <c r="D115" s="76">
        <v>263526.37</v>
      </c>
      <c r="E115" s="76">
        <f>D115/G115</f>
        <v>81.71</v>
      </c>
      <c r="F115" s="77">
        <f>E115/12</f>
        <v>6.81</v>
      </c>
      <c r="G115" s="9">
        <v>3225.3</v>
      </c>
      <c r="I115" s="71"/>
    </row>
    <row r="116" spans="1:9" s="41" customFormat="1" ht="29.25" customHeight="1">
      <c r="A116" s="44" t="s">
        <v>159</v>
      </c>
      <c r="B116" s="42"/>
      <c r="C116" s="43"/>
      <c r="D116" s="76">
        <v>42429.74</v>
      </c>
      <c r="E116" s="76">
        <f>D116/G116</f>
        <v>13.16</v>
      </c>
      <c r="F116" s="77">
        <f>E116/12</f>
        <v>1.1</v>
      </c>
      <c r="G116" s="9">
        <v>3225.3</v>
      </c>
      <c r="I116" s="71"/>
    </row>
    <row r="117" spans="1:9" s="25" customFormat="1" ht="20.25" thickBot="1">
      <c r="A117" s="29"/>
      <c r="B117" s="30"/>
      <c r="C117" s="31"/>
      <c r="D117" s="31"/>
      <c r="E117" s="31"/>
      <c r="F117" s="32"/>
      <c r="I117" s="72"/>
    </row>
    <row r="118" spans="1:9" s="64" customFormat="1" ht="19.5" thickBot="1">
      <c r="A118" s="65" t="s">
        <v>50</v>
      </c>
      <c r="B118" s="66"/>
      <c r="C118" s="58"/>
      <c r="D118" s="58">
        <f>D110+D114</f>
        <v>1094104.67</v>
      </c>
      <c r="E118" s="58">
        <f>E110+E114</f>
        <v>339.24</v>
      </c>
      <c r="F118" s="58">
        <f>F110+F114</f>
        <v>28.27</v>
      </c>
      <c r="I118" s="74"/>
    </row>
    <row r="119" spans="1:9" s="64" customFormat="1" ht="18.75">
      <c r="A119" s="138"/>
      <c r="B119" s="139"/>
      <c r="C119" s="140"/>
      <c r="D119" s="140"/>
      <c r="E119" s="140"/>
      <c r="F119" s="140"/>
      <c r="I119" s="74"/>
    </row>
    <row r="120" spans="1:9" s="64" customFormat="1" ht="18.75">
      <c r="A120" s="138"/>
      <c r="B120" s="139"/>
      <c r="C120" s="140"/>
      <c r="D120" s="140"/>
      <c r="E120" s="140"/>
      <c r="F120" s="140"/>
      <c r="I120" s="74"/>
    </row>
    <row r="121" spans="1:9" s="64" customFormat="1" ht="37.5">
      <c r="A121" s="141" t="s">
        <v>169</v>
      </c>
      <c r="B121" s="142" t="s">
        <v>7</v>
      </c>
      <c r="C121" s="143" t="s">
        <v>170</v>
      </c>
      <c r="D121" s="142"/>
      <c r="E121" s="144"/>
      <c r="F121" s="145">
        <v>50</v>
      </c>
      <c r="G121" s="64">
        <v>3225.3</v>
      </c>
      <c r="I121" s="74"/>
    </row>
    <row r="122" spans="1:9" s="64" customFormat="1" ht="18.75">
      <c r="A122" s="138"/>
      <c r="B122" s="139"/>
      <c r="C122" s="140"/>
      <c r="D122" s="140"/>
      <c r="E122" s="140"/>
      <c r="F122" s="140"/>
      <c r="I122" s="74"/>
    </row>
    <row r="123" spans="1:9" s="25" customFormat="1" ht="19.5">
      <c r="A123" s="29"/>
      <c r="B123" s="30"/>
      <c r="C123" s="31"/>
      <c r="D123" s="31"/>
      <c r="E123" s="31"/>
      <c r="F123" s="32"/>
      <c r="I123" s="72"/>
    </row>
    <row r="124" spans="1:9" s="25" customFormat="1" ht="19.5">
      <c r="A124" s="154" t="s">
        <v>26</v>
      </c>
      <c r="B124" s="154"/>
      <c r="C124" s="154"/>
      <c r="D124" s="154"/>
      <c r="E124" s="31"/>
      <c r="F124" s="32"/>
      <c r="I124" s="72"/>
    </row>
    <row r="125" spans="1:9" s="25" customFormat="1" ht="19.5">
      <c r="A125" s="27"/>
      <c r="B125" s="27"/>
      <c r="C125" s="27"/>
      <c r="D125" s="27"/>
      <c r="E125" s="31"/>
      <c r="F125" s="32"/>
      <c r="I125" s="72"/>
    </row>
    <row r="126" spans="1:9" s="25" customFormat="1" ht="19.5">
      <c r="A126" s="26" t="s">
        <v>27</v>
      </c>
      <c r="B126" s="27"/>
      <c r="C126" s="27"/>
      <c r="D126" s="27"/>
      <c r="E126" s="31"/>
      <c r="F126" s="32"/>
      <c r="I126" s="72"/>
    </row>
    <row r="127" spans="1:9" s="25" customFormat="1" ht="19.5">
      <c r="A127" s="29"/>
      <c r="B127" s="30"/>
      <c r="C127" s="31"/>
      <c r="D127" s="31"/>
      <c r="E127" s="31"/>
      <c r="F127" s="32"/>
      <c r="I127" s="72"/>
    </row>
    <row r="128" spans="1:9" s="25" customFormat="1" ht="19.5">
      <c r="A128" s="29"/>
      <c r="B128" s="30"/>
      <c r="C128" s="31"/>
      <c r="D128" s="31"/>
      <c r="E128" s="31"/>
      <c r="F128" s="32"/>
      <c r="I128" s="72"/>
    </row>
    <row r="129" spans="1:9" s="27" customFormat="1" ht="14.25">
      <c r="A129" s="154"/>
      <c r="B129" s="154"/>
      <c r="C129" s="154"/>
      <c r="D129" s="154"/>
      <c r="I129" s="73"/>
    </row>
    <row r="130" spans="6:9" s="27" customFormat="1" ht="12.75">
      <c r="F130" s="28"/>
      <c r="I130" s="73"/>
    </row>
    <row r="131" spans="1:9" s="27" customFormat="1" ht="12.75">
      <c r="A131" s="26"/>
      <c r="F131" s="28"/>
      <c r="I131" s="73"/>
    </row>
    <row r="132" spans="6:9" s="27" customFormat="1" ht="12.75">
      <c r="F132" s="28"/>
      <c r="I132" s="73"/>
    </row>
    <row r="133" spans="6:9" s="27" customFormat="1" ht="12.75">
      <c r="F133" s="28"/>
      <c r="I133" s="73"/>
    </row>
    <row r="134" spans="6:9" s="27" customFormat="1" ht="12.75">
      <c r="F134" s="28"/>
      <c r="I134" s="73"/>
    </row>
    <row r="135" spans="6:9" s="27" customFormat="1" ht="12.75">
      <c r="F135" s="28"/>
      <c r="I135" s="73"/>
    </row>
    <row r="136" spans="6:9" s="27" customFormat="1" ht="12.75">
      <c r="F136" s="28"/>
      <c r="I136" s="73"/>
    </row>
    <row r="137" spans="6:9" s="27" customFormat="1" ht="12.75">
      <c r="F137" s="28"/>
      <c r="I137" s="73"/>
    </row>
    <row r="138" spans="6:9" s="27" customFormat="1" ht="12.75">
      <c r="F138" s="28"/>
      <c r="I138" s="73"/>
    </row>
    <row r="139" spans="6:9" s="27" customFormat="1" ht="12.75">
      <c r="F139" s="28"/>
      <c r="I139" s="73"/>
    </row>
    <row r="140" spans="6:9" s="27" customFormat="1" ht="12.75">
      <c r="F140" s="28"/>
      <c r="I140" s="73"/>
    </row>
    <row r="141" spans="6:9" s="27" customFormat="1" ht="12.75">
      <c r="F141" s="28"/>
      <c r="I141" s="73"/>
    </row>
    <row r="142" spans="6:9" s="27" customFormat="1" ht="12.75">
      <c r="F142" s="28"/>
      <c r="I142" s="73"/>
    </row>
    <row r="143" spans="6:9" s="27" customFormat="1" ht="12.75">
      <c r="F143" s="28"/>
      <c r="I143" s="73"/>
    </row>
    <row r="144" spans="6:9" s="27" customFormat="1" ht="12.75">
      <c r="F144" s="28"/>
      <c r="I144" s="73"/>
    </row>
    <row r="145" spans="6:9" s="27" customFormat="1" ht="12.75">
      <c r="F145" s="28"/>
      <c r="I145" s="73"/>
    </row>
    <row r="146" spans="6:9" s="27" customFormat="1" ht="12.75">
      <c r="F146" s="28"/>
      <c r="I146" s="73"/>
    </row>
    <row r="147" spans="6:9" s="27" customFormat="1" ht="12.75">
      <c r="F147" s="28"/>
      <c r="I147" s="73"/>
    </row>
    <row r="148" spans="6:9" s="27" customFormat="1" ht="12.75">
      <c r="F148" s="28"/>
      <c r="I148" s="73"/>
    </row>
    <row r="149" spans="6:9" s="27" customFormat="1" ht="12.75">
      <c r="F149" s="28"/>
      <c r="I149" s="73"/>
    </row>
  </sheetData>
  <sheetProtection/>
  <mergeCells count="13">
    <mergeCell ref="A129:D129"/>
    <mergeCell ref="A7:F7"/>
    <mergeCell ref="A8:F8"/>
    <mergeCell ref="A9:F9"/>
    <mergeCell ref="A10:F10"/>
    <mergeCell ref="A13:F13"/>
    <mergeCell ref="A124:D124"/>
    <mergeCell ref="A1:F1"/>
    <mergeCell ref="B2:F2"/>
    <mergeCell ref="B3:F3"/>
    <mergeCell ref="B4:F4"/>
    <mergeCell ref="A5:F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  <colBreaks count="1" manualBreakCount="1">
    <brk id="6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151"/>
  <sheetViews>
    <sheetView tabSelected="1" view="pageBreakPreview" zoomScale="70" zoomScaleNormal="75" zoomScaleSheetLayoutView="70" zoomScalePageLayoutView="0" workbookViewId="0" topLeftCell="A1">
      <selection activeCell="G11" sqref="G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33" customWidth="1"/>
    <col min="7" max="7" width="15.375" style="1" customWidth="1"/>
    <col min="8" max="8" width="15.375" style="1" hidden="1" customWidth="1"/>
    <col min="9" max="9" width="15.375" style="67" hidden="1" customWidth="1"/>
    <col min="10" max="12" width="15.375" style="1" customWidth="1"/>
    <col min="13" max="16384" width="9.125" style="1" customWidth="1"/>
  </cols>
  <sheetData>
    <row r="1" spans="1:6" ht="16.5" customHeight="1">
      <c r="A1" s="157" t="s">
        <v>84</v>
      </c>
      <c r="B1" s="158"/>
      <c r="C1" s="158"/>
      <c r="D1" s="158"/>
      <c r="E1" s="158"/>
      <c r="F1" s="158"/>
    </row>
    <row r="2" spans="2:6" ht="12.75" customHeight="1">
      <c r="B2" s="159"/>
      <c r="C2" s="159"/>
      <c r="D2" s="159"/>
      <c r="E2" s="158"/>
      <c r="F2" s="158"/>
    </row>
    <row r="3" spans="2:6" ht="14.25" customHeight="1">
      <c r="B3" s="159" t="s">
        <v>0</v>
      </c>
      <c r="C3" s="159"/>
      <c r="D3" s="159"/>
      <c r="E3" s="158"/>
      <c r="F3" s="158"/>
    </row>
    <row r="4" spans="1:6" ht="24" customHeight="1">
      <c r="A4" s="91" t="s">
        <v>86</v>
      </c>
      <c r="B4" s="159" t="s">
        <v>85</v>
      </c>
      <c r="C4" s="159"/>
      <c r="D4" s="159"/>
      <c r="E4" s="158"/>
      <c r="F4" s="158"/>
    </row>
    <row r="5" spans="1:6" ht="24" customHeight="1">
      <c r="A5" s="155"/>
      <c r="B5" s="155"/>
      <c r="C5" s="155"/>
      <c r="D5" s="155"/>
      <c r="E5" s="155"/>
      <c r="F5" s="155"/>
    </row>
    <row r="6" spans="1:8" ht="24" customHeight="1">
      <c r="A6" s="156" t="s">
        <v>87</v>
      </c>
      <c r="B6" s="156"/>
      <c r="C6" s="156"/>
      <c r="D6" s="156"/>
      <c r="E6" s="156"/>
      <c r="F6" s="156"/>
      <c r="G6" s="156"/>
      <c r="H6" s="156"/>
    </row>
    <row r="7" spans="1:9" s="2" customFormat="1" ht="22.5" customHeight="1">
      <c r="A7" s="160" t="s">
        <v>1</v>
      </c>
      <c r="B7" s="160"/>
      <c r="C7" s="160"/>
      <c r="D7" s="160"/>
      <c r="E7" s="161"/>
      <c r="F7" s="161"/>
      <c r="I7" s="68"/>
    </row>
    <row r="8" spans="1:6" s="3" customFormat="1" ht="18.75" customHeight="1">
      <c r="A8" s="160" t="s">
        <v>134</v>
      </c>
      <c r="B8" s="160"/>
      <c r="C8" s="160"/>
      <c r="D8" s="160"/>
      <c r="E8" s="161"/>
      <c r="F8" s="161"/>
    </row>
    <row r="9" spans="1:6" s="4" customFormat="1" ht="17.25" customHeight="1">
      <c r="A9" s="146" t="s">
        <v>28</v>
      </c>
      <c r="B9" s="146"/>
      <c r="C9" s="146"/>
      <c r="D9" s="146"/>
      <c r="E9" s="147"/>
      <c r="F9" s="147"/>
    </row>
    <row r="10" spans="1:6" s="3" customFormat="1" ht="30" customHeight="1" thickBot="1">
      <c r="A10" s="148" t="s">
        <v>51</v>
      </c>
      <c r="B10" s="148"/>
      <c r="C10" s="148"/>
      <c r="D10" s="148"/>
      <c r="E10" s="149"/>
      <c r="F10" s="149"/>
    </row>
    <row r="11" spans="1:9" s="9" customFormat="1" ht="139.5" customHeight="1" thickBot="1">
      <c r="A11" s="5" t="s">
        <v>2</v>
      </c>
      <c r="B11" s="6" t="s">
        <v>3</v>
      </c>
      <c r="C11" s="7" t="s">
        <v>88</v>
      </c>
      <c r="D11" s="7" t="s">
        <v>31</v>
      </c>
      <c r="E11" s="7" t="s">
        <v>4</v>
      </c>
      <c r="F11" s="8" t="s">
        <v>5</v>
      </c>
      <c r="I11" s="69"/>
    </row>
    <row r="12" spans="1:9" s="12" customFormat="1" ht="12.75">
      <c r="A12" s="10">
        <v>1</v>
      </c>
      <c r="B12" s="11">
        <v>2</v>
      </c>
      <c r="C12" s="11">
        <v>3</v>
      </c>
      <c r="D12" s="35">
        <v>4</v>
      </c>
      <c r="E12" s="37">
        <v>5</v>
      </c>
      <c r="F12" s="40">
        <v>6</v>
      </c>
      <c r="I12" s="70"/>
    </row>
    <row r="13" spans="1:9" s="12" customFormat="1" ht="49.5" customHeight="1">
      <c r="A13" s="150" t="s">
        <v>6</v>
      </c>
      <c r="B13" s="151"/>
      <c r="C13" s="151"/>
      <c r="D13" s="151"/>
      <c r="E13" s="152"/>
      <c r="F13" s="153"/>
      <c r="I13" s="70"/>
    </row>
    <row r="14" spans="1:9" s="9" customFormat="1" ht="26.25" customHeight="1">
      <c r="A14" s="123" t="s">
        <v>63</v>
      </c>
      <c r="B14" s="124" t="s">
        <v>7</v>
      </c>
      <c r="C14" s="13" t="s">
        <v>135</v>
      </c>
      <c r="D14" s="80">
        <f>E14*G14</f>
        <v>125399.66</v>
      </c>
      <c r="E14" s="79">
        <f>F14*12</f>
        <v>38.88</v>
      </c>
      <c r="F14" s="81">
        <f>F24+F27</f>
        <v>3.24</v>
      </c>
      <c r="G14" s="9">
        <v>3225.3</v>
      </c>
      <c r="H14" s="9">
        <v>1.07</v>
      </c>
      <c r="I14" s="69">
        <v>2.24</v>
      </c>
    </row>
    <row r="15" spans="1:9" s="9" customFormat="1" ht="26.25" customHeight="1">
      <c r="A15" s="125" t="s">
        <v>52</v>
      </c>
      <c r="B15" s="126" t="s">
        <v>53</v>
      </c>
      <c r="C15" s="13"/>
      <c r="D15" s="80"/>
      <c r="E15" s="79"/>
      <c r="F15" s="81"/>
      <c r="I15" s="69"/>
    </row>
    <row r="16" spans="1:9" s="9" customFormat="1" ht="21" customHeight="1">
      <c r="A16" s="125" t="s">
        <v>54</v>
      </c>
      <c r="B16" s="126" t="s">
        <v>53</v>
      </c>
      <c r="C16" s="13"/>
      <c r="D16" s="80"/>
      <c r="E16" s="79"/>
      <c r="F16" s="81"/>
      <c r="I16" s="69"/>
    </row>
    <row r="17" spans="1:9" s="9" customFormat="1" ht="121.5" customHeight="1">
      <c r="A17" s="125" t="s">
        <v>89</v>
      </c>
      <c r="B17" s="126" t="s">
        <v>20</v>
      </c>
      <c r="C17" s="13"/>
      <c r="D17" s="80"/>
      <c r="E17" s="79"/>
      <c r="F17" s="81"/>
      <c r="I17" s="69"/>
    </row>
    <row r="18" spans="1:9" s="9" customFormat="1" ht="26.25" customHeight="1">
      <c r="A18" s="125" t="s">
        <v>90</v>
      </c>
      <c r="B18" s="126" t="s">
        <v>53</v>
      </c>
      <c r="C18" s="13"/>
      <c r="D18" s="80"/>
      <c r="E18" s="79"/>
      <c r="F18" s="81"/>
      <c r="I18" s="69"/>
    </row>
    <row r="19" spans="1:9" s="9" customFormat="1" ht="26.25" customHeight="1">
      <c r="A19" s="125" t="s">
        <v>91</v>
      </c>
      <c r="B19" s="126" t="s">
        <v>53</v>
      </c>
      <c r="C19" s="13"/>
      <c r="D19" s="80"/>
      <c r="E19" s="79"/>
      <c r="F19" s="81"/>
      <c r="I19" s="69"/>
    </row>
    <row r="20" spans="1:9" s="9" customFormat="1" ht="27.75" customHeight="1">
      <c r="A20" s="125" t="s">
        <v>92</v>
      </c>
      <c r="B20" s="126" t="s">
        <v>10</v>
      </c>
      <c r="C20" s="13"/>
      <c r="D20" s="80"/>
      <c r="E20" s="79"/>
      <c r="F20" s="81"/>
      <c r="I20" s="69"/>
    </row>
    <row r="21" spans="1:9" s="9" customFormat="1" ht="15">
      <c r="A21" s="125" t="s">
        <v>93</v>
      </c>
      <c r="B21" s="126" t="s">
        <v>12</v>
      </c>
      <c r="C21" s="13"/>
      <c r="D21" s="80"/>
      <c r="E21" s="79"/>
      <c r="F21" s="81"/>
      <c r="I21" s="69"/>
    </row>
    <row r="22" spans="1:9" s="9" customFormat="1" ht="15">
      <c r="A22" s="125" t="s">
        <v>94</v>
      </c>
      <c r="B22" s="126" t="s">
        <v>53</v>
      </c>
      <c r="C22" s="13"/>
      <c r="D22" s="80"/>
      <c r="E22" s="79"/>
      <c r="F22" s="81"/>
      <c r="I22" s="69"/>
    </row>
    <row r="23" spans="1:9" s="9" customFormat="1" ht="15">
      <c r="A23" s="125" t="s">
        <v>95</v>
      </c>
      <c r="B23" s="126" t="s">
        <v>15</v>
      </c>
      <c r="C23" s="13"/>
      <c r="D23" s="80"/>
      <c r="E23" s="79"/>
      <c r="F23" s="81"/>
      <c r="I23" s="69"/>
    </row>
    <row r="24" spans="1:9" s="9" customFormat="1" ht="15">
      <c r="A24" s="102" t="s">
        <v>64</v>
      </c>
      <c r="B24" s="62"/>
      <c r="C24" s="13"/>
      <c r="D24" s="80"/>
      <c r="E24" s="79"/>
      <c r="F24" s="81">
        <v>3.24</v>
      </c>
      <c r="I24" s="69"/>
    </row>
    <row r="25" spans="1:9" s="9" customFormat="1" ht="15" hidden="1">
      <c r="A25" s="61"/>
      <c r="B25" s="62"/>
      <c r="C25" s="13"/>
      <c r="D25" s="80"/>
      <c r="E25" s="79"/>
      <c r="F25" s="97"/>
      <c r="I25" s="69"/>
    </row>
    <row r="26" spans="1:9" s="9" customFormat="1" ht="15">
      <c r="A26" s="61" t="s">
        <v>72</v>
      </c>
      <c r="B26" s="62" t="s">
        <v>53</v>
      </c>
      <c r="C26" s="13"/>
      <c r="D26" s="80"/>
      <c r="E26" s="79"/>
      <c r="F26" s="97">
        <v>0</v>
      </c>
      <c r="I26" s="69"/>
    </row>
    <row r="27" spans="1:9" s="9" customFormat="1" ht="15">
      <c r="A27" s="102" t="s">
        <v>64</v>
      </c>
      <c r="B27" s="62"/>
      <c r="C27" s="13"/>
      <c r="D27" s="80"/>
      <c r="E27" s="79"/>
      <c r="F27" s="81">
        <f>F26</f>
        <v>0</v>
      </c>
      <c r="I27" s="69"/>
    </row>
    <row r="28" spans="1:9" s="9" customFormat="1" ht="30">
      <c r="A28" s="123" t="s">
        <v>8</v>
      </c>
      <c r="B28" s="127" t="s">
        <v>9</v>
      </c>
      <c r="C28" s="13" t="s">
        <v>136</v>
      </c>
      <c r="D28" s="80">
        <f>E28*G28</f>
        <v>49927.64</v>
      </c>
      <c r="E28" s="79">
        <f>F28*12</f>
        <v>15.48</v>
      </c>
      <c r="F28" s="81">
        <v>1.29</v>
      </c>
      <c r="G28" s="9">
        <v>3225.3</v>
      </c>
      <c r="H28" s="9">
        <v>1.07</v>
      </c>
      <c r="I28" s="69">
        <v>1.14</v>
      </c>
    </row>
    <row r="29" spans="1:254" s="9" customFormat="1" ht="18.75">
      <c r="A29" s="125" t="s">
        <v>96</v>
      </c>
      <c r="B29" s="126" t="s">
        <v>9</v>
      </c>
      <c r="C29" s="13"/>
      <c r="D29" s="80"/>
      <c r="E29" s="79"/>
      <c r="F29" s="81"/>
      <c r="G29" s="47"/>
      <c r="H29" s="48"/>
      <c r="I29" s="49"/>
      <c r="J29" s="49"/>
      <c r="K29" s="49"/>
      <c r="L29" s="50"/>
      <c r="M29" s="49"/>
      <c r="N29" s="51"/>
      <c r="O29" s="47"/>
      <c r="P29" s="48"/>
      <c r="Q29" s="49"/>
      <c r="R29" s="49"/>
      <c r="S29" s="49"/>
      <c r="T29" s="50"/>
      <c r="U29" s="49"/>
      <c r="V29" s="51"/>
      <c r="W29" s="47"/>
      <c r="X29" s="48"/>
      <c r="Y29" s="49"/>
      <c r="Z29" s="49"/>
      <c r="AA29" s="49"/>
      <c r="AB29" s="50"/>
      <c r="AC29" s="49"/>
      <c r="AD29" s="51"/>
      <c r="AE29" s="47"/>
      <c r="AF29" s="48"/>
      <c r="AG29" s="49"/>
      <c r="AH29" s="49"/>
      <c r="AI29" s="49"/>
      <c r="AJ29" s="50"/>
      <c r="AK29" s="49"/>
      <c r="AL29" s="51"/>
      <c r="AM29" s="47"/>
      <c r="AN29" s="48"/>
      <c r="AO29" s="49"/>
      <c r="AP29" s="49"/>
      <c r="AQ29" s="49"/>
      <c r="AR29" s="50"/>
      <c r="AS29" s="49"/>
      <c r="AT29" s="51"/>
      <c r="AU29" s="47"/>
      <c r="AV29" s="48"/>
      <c r="AW29" s="49"/>
      <c r="AX29" s="49"/>
      <c r="AY29" s="49"/>
      <c r="AZ29" s="50"/>
      <c r="BA29" s="49"/>
      <c r="BB29" s="51"/>
      <c r="BC29" s="47"/>
      <c r="BD29" s="48"/>
      <c r="BE29" s="49"/>
      <c r="BF29" s="49"/>
      <c r="BG29" s="49"/>
      <c r="BH29" s="50"/>
      <c r="BI29" s="49"/>
      <c r="BJ29" s="51"/>
      <c r="BK29" s="47"/>
      <c r="BL29" s="48"/>
      <c r="BM29" s="49"/>
      <c r="BN29" s="49"/>
      <c r="BO29" s="52"/>
      <c r="BP29" s="14"/>
      <c r="BQ29" s="13"/>
      <c r="BR29" s="38"/>
      <c r="BS29" s="45"/>
      <c r="BT29" s="46"/>
      <c r="BU29" s="13"/>
      <c r="BV29" s="36"/>
      <c r="BW29" s="13"/>
      <c r="BX29" s="14"/>
      <c r="BY29" s="13"/>
      <c r="BZ29" s="38"/>
      <c r="CA29" s="45"/>
      <c r="CB29" s="46"/>
      <c r="CC29" s="13"/>
      <c r="CD29" s="36"/>
      <c r="CE29" s="13"/>
      <c r="CF29" s="14"/>
      <c r="CG29" s="13"/>
      <c r="CH29" s="38"/>
      <c r="CI29" s="45"/>
      <c r="CJ29" s="46"/>
      <c r="CK29" s="13"/>
      <c r="CL29" s="36"/>
      <c r="CM29" s="13"/>
      <c r="CN29" s="14"/>
      <c r="CO29" s="13"/>
      <c r="CP29" s="38"/>
      <c r="CQ29" s="45"/>
      <c r="CR29" s="46"/>
      <c r="CS29" s="13"/>
      <c r="CT29" s="36"/>
      <c r="CU29" s="13"/>
      <c r="CV29" s="14"/>
      <c r="CW29" s="13"/>
      <c r="CX29" s="38"/>
      <c r="CY29" s="45"/>
      <c r="CZ29" s="46"/>
      <c r="DA29" s="13"/>
      <c r="DB29" s="36"/>
      <c r="DC29" s="13"/>
      <c r="DD29" s="14"/>
      <c r="DE29" s="13"/>
      <c r="DF29" s="38"/>
      <c r="DG29" s="45"/>
      <c r="DH29" s="46"/>
      <c r="DI29" s="13"/>
      <c r="DJ29" s="36"/>
      <c r="DK29" s="13"/>
      <c r="DL29" s="14"/>
      <c r="DM29" s="13"/>
      <c r="DN29" s="38"/>
      <c r="DO29" s="45"/>
      <c r="DP29" s="46"/>
      <c r="DQ29" s="13"/>
      <c r="DR29" s="36"/>
      <c r="DS29" s="13"/>
      <c r="DT29" s="14"/>
      <c r="DU29" s="13"/>
      <c r="DV29" s="38"/>
      <c r="DW29" s="45"/>
      <c r="DX29" s="46"/>
      <c r="DY29" s="13"/>
      <c r="DZ29" s="36"/>
      <c r="EA29" s="13"/>
      <c r="EB29" s="14"/>
      <c r="EC29" s="13"/>
      <c r="ED29" s="38"/>
      <c r="EE29" s="45"/>
      <c r="EF29" s="46"/>
      <c r="EG29" s="13"/>
      <c r="EH29" s="36"/>
      <c r="EI29" s="13"/>
      <c r="EJ29" s="14"/>
      <c r="EK29" s="13"/>
      <c r="EL29" s="38"/>
      <c r="EM29" s="45"/>
      <c r="EN29" s="46"/>
      <c r="EO29" s="13"/>
      <c r="EP29" s="36"/>
      <c r="EQ29" s="13"/>
      <c r="ER29" s="14"/>
      <c r="ES29" s="13"/>
      <c r="ET29" s="38"/>
      <c r="EU29" s="45"/>
      <c r="EV29" s="46"/>
      <c r="EW29" s="13"/>
      <c r="EX29" s="36"/>
      <c r="EY29" s="13"/>
      <c r="EZ29" s="14"/>
      <c r="FA29" s="13"/>
      <c r="FB29" s="38"/>
      <c r="FC29" s="45"/>
      <c r="FD29" s="46"/>
      <c r="FE29" s="13"/>
      <c r="FF29" s="36"/>
      <c r="FG29" s="13"/>
      <c r="FH29" s="14"/>
      <c r="FI29" s="13"/>
      <c r="FJ29" s="38"/>
      <c r="FK29" s="45"/>
      <c r="FL29" s="46"/>
      <c r="FM29" s="13"/>
      <c r="FN29" s="36"/>
      <c r="FO29" s="13"/>
      <c r="FP29" s="14"/>
      <c r="FQ29" s="13"/>
      <c r="FR29" s="38"/>
      <c r="FS29" s="45"/>
      <c r="FT29" s="46"/>
      <c r="FU29" s="13"/>
      <c r="FV29" s="36"/>
      <c r="FW29" s="13"/>
      <c r="FX29" s="14"/>
      <c r="FY29" s="13"/>
      <c r="FZ29" s="38"/>
      <c r="GA29" s="45"/>
      <c r="GB29" s="46"/>
      <c r="GC29" s="13"/>
      <c r="GD29" s="36"/>
      <c r="GE29" s="13"/>
      <c r="GF29" s="14"/>
      <c r="GG29" s="13"/>
      <c r="GH29" s="38"/>
      <c r="GI29" s="45"/>
      <c r="GJ29" s="46"/>
      <c r="GK29" s="13"/>
      <c r="GL29" s="36"/>
      <c r="GM29" s="13"/>
      <c r="GN29" s="14"/>
      <c r="GO29" s="13"/>
      <c r="GP29" s="38"/>
      <c r="GQ29" s="45"/>
      <c r="GR29" s="46"/>
      <c r="GS29" s="13"/>
      <c r="GT29" s="36"/>
      <c r="GU29" s="13"/>
      <c r="GV29" s="14"/>
      <c r="GW29" s="13"/>
      <c r="GX29" s="38"/>
      <c r="GY29" s="45"/>
      <c r="GZ29" s="46"/>
      <c r="HA29" s="13"/>
      <c r="HB29" s="36"/>
      <c r="HC29" s="13"/>
      <c r="HD29" s="14"/>
      <c r="HE29" s="13"/>
      <c r="HF29" s="38"/>
      <c r="HG29" s="45"/>
      <c r="HH29" s="46"/>
      <c r="HI29" s="13"/>
      <c r="HJ29" s="36"/>
      <c r="HK29" s="13"/>
      <c r="HL29" s="14"/>
      <c r="HM29" s="13"/>
      <c r="HN29" s="38"/>
      <c r="HO29" s="45"/>
      <c r="HP29" s="46"/>
      <c r="HQ29" s="13"/>
      <c r="HR29" s="36"/>
      <c r="HS29" s="13"/>
      <c r="HT29" s="14"/>
      <c r="HU29" s="13"/>
      <c r="HV29" s="38"/>
      <c r="HW29" s="45"/>
      <c r="HX29" s="46"/>
      <c r="HY29" s="13"/>
      <c r="HZ29" s="36"/>
      <c r="IA29" s="13"/>
      <c r="IB29" s="14"/>
      <c r="IC29" s="13"/>
      <c r="ID29" s="38"/>
      <c r="IE29" s="45"/>
      <c r="IF29" s="46"/>
      <c r="IG29" s="13"/>
      <c r="IH29" s="36"/>
      <c r="II29" s="13"/>
      <c r="IJ29" s="14"/>
      <c r="IK29" s="13"/>
      <c r="IL29" s="38"/>
      <c r="IM29" s="45"/>
      <c r="IN29" s="46"/>
      <c r="IO29" s="13"/>
      <c r="IP29" s="36"/>
      <c r="IQ29" s="13"/>
      <c r="IR29" s="14"/>
      <c r="IS29" s="13"/>
      <c r="IT29" s="38"/>
    </row>
    <row r="30" spans="1:254" s="9" customFormat="1" ht="18.75">
      <c r="A30" s="125" t="s">
        <v>97</v>
      </c>
      <c r="B30" s="126" t="s">
        <v>98</v>
      </c>
      <c r="C30" s="13"/>
      <c r="D30" s="80"/>
      <c r="E30" s="79"/>
      <c r="F30" s="81"/>
      <c r="G30" s="47"/>
      <c r="H30" s="48"/>
      <c r="I30" s="49"/>
      <c r="J30" s="49"/>
      <c r="K30" s="49"/>
      <c r="L30" s="50"/>
      <c r="M30" s="49"/>
      <c r="N30" s="51"/>
      <c r="O30" s="47"/>
      <c r="P30" s="48"/>
      <c r="Q30" s="49"/>
      <c r="R30" s="49"/>
      <c r="S30" s="49"/>
      <c r="T30" s="50"/>
      <c r="U30" s="49"/>
      <c r="V30" s="51"/>
      <c r="W30" s="47"/>
      <c r="X30" s="48"/>
      <c r="Y30" s="49"/>
      <c r="Z30" s="49"/>
      <c r="AA30" s="49"/>
      <c r="AB30" s="50"/>
      <c r="AC30" s="49"/>
      <c r="AD30" s="51"/>
      <c r="AE30" s="47"/>
      <c r="AF30" s="48"/>
      <c r="AG30" s="49"/>
      <c r="AH30" s="49"/>
      <c r="AI30" s="49"/>
      <c r="AJ30" s="50"/>
      <c r="AK30" s="49"/>
      <c r="AL30" s="51"/>
      <c r="AM30" s="47"/>
      <c r="AN30" s="48"/>
      <c r="AO30" s="49"/>
      <c r="AP30" s="49"/>
      <c r="AQ30" s="49"/>
      <c r="AR30" s="50"/>
      <c r="AS30" s="49"/>
      <c r="AT30" s="51"/>
      <c r="AU30" s="47"/>
      <c r="AV30" s="48"/>
      <c r="AW30" s="49"/>
      <c r="AX30" s="49"/>
      <c r="AY30" s="49"/>
      <c r="AZ30" s="50"/>
      <c r="BA30" s="49"/>
      <c r="BB30" s="51"/>
      <c r="BC30" s="47"/>
      <c r="BD30" s="48"/>
      <c r="BE30" s="49"/>
      <c r="BF30" s="49"/>
      <c r="BG30" s="49"/>
      <c r="BH30" s="50"/>
      <c r="BI30" s="49"/>
      <c r="BJ30" s="51"/>
      <c r="BK30" s="47"/>
      <c r="BL30" s="48"/>
      <c r="BM30" s="49"/>
      <c r="BN30" s="49"/>
      <c r="BO30" s="52"/>
      <c r="BP30" s="14"/>
      <c r="BQ30" s="13"/>
      <c r="BR30" s="38"/>
      <c r="BS30" s="45"/>
      <c r="BT30" s="46"/>
      <c r="BU30" s="13"/>
      <c r="BV30" s="36"/>
      <c r="BW30" s="13"/>
      <c r="BX30" s="14"/>
      <c r="BY30" s="13"/>
      <c r="BZ30" s="38"/>
      <c r="CA30" s="45"/>
      <c r="CB30" s="46"/>
      <c r="CC30" s="13"/>
      <c r="CD30" s="36"/>
      <c r="CE30" s="13"/>
      <c r="CF30" s="14"/>
      <c r="CG30" s="13"/>
      <c r="CH30" s="38"/>
      <c r="CI30" s="45"/>
      <c r="CJ30" s="46"/>
      <c r="CK30" s="13"/>
      <c r="CL30" s="36"/>
      <c r="CM30" s="13"/>
      <c r="CN30" s="14"/>
      <c r="CO30" s="13"/>
      <c r="CP30" s="38"/>
      <c r="CQ30" s="45"/>
      <c r="CR30" s="46"/>
      <c r="CS30" s="13"/>
      <c r="CT30" s="36"/>
      <c r="CU30" s="13"/>
      <c r="CV30" s="14"/>
      <c r="CW30" s="13"/>
      <c r="CX30" s="38"/>
      <c r="CY30" s="45"/>
      <c r="CZ30" s="46"/>
      <c r="DA30" s="13"/>
      <c r="DB30" s="36"/>
      <c r="DC30" s="13"/>
      <c r="DD30" s="14"/>
      <c r="DE30" s="13"/>
      <c r="DF30" s="38"/>
      <c r="DG30" s="45"/>
      <c r="DH30" s="46"/>
      <c r="DI30" s="13"/>
      <c r="DJ30" s="36"/>
      <c r="DK30" s="13"/>
      <c r="DL30" s="14"/>
      <c r="DM30" s="13"/>
      <c r="DN30" s="38"/>
      <c r="DO30" s="45"/>
      <c r="DP30" s="46"/>
      <c r="DQ30" s="13"/>
      <c r="DR30" s="36"/>
      <c r="DS30" s="13"/>
      <c r="DT30" s="14"/>
      <c r="DU30" s="13"/>
      <c r="DV30" s="38"/>
      <c r="DW30" s="45"/>
      <c r="DX30" s="46"/>
      <c r="DY30" s="13"/>
      <c r="DZ30" s="36"/>
      <c r="EA30" s="13"/>
      <c r="EB30" s="14"/>
      <c r="EC30" s="13"/>
      <c r="ED30" s="38"/>
      <c r="EE30" s="45"/>
      <c r="EF30" s="46"/>
      <c r="EG30" s="13"/>
      <c r="EH30" s="36"/>
      <c r="EI30" s="13"/>
      <c r="EJ30" s="14"/>
      <c r="EK30" s="13"/>
      <c r="EL30" s="38"/>
      <c r="EM30" s="45"/>
      <c r="EN30" s="46"/>
      <c r="EO30" s="13"/>
      <c r="EP30" s="36"/>
      <c r="EQ30" s="13"/>
      <c r="ER30" s="14"/>
      <c r="ES30" s="13"/>
      <c r="ET30" s="38"/>
      <c r="EU30" s="45"/>
      <c r="EV30" s="46"/>
      <c r="EW30" s="13"/>
      <c r="EX30" s="36"/>
      <c r="EY30" s="13"/>
      <c r="EZ30" s="14"/>
      <c r="FA30" s="13"/>
      <c r="FB30" s="38"/>
      <c r="FC30" s="45"/>
      <c r="FD30" s="46"/>
      <c r="FE30" s="13"/>
      <c r="FF30" s="36"/>
      <c r="FG30" s="13"/>
      <c r="FH30" s="14"/>
      <c r="FI30" s="13"/>
      <c r="FJ30" s="38"/>
      <c r="FK30" s="45"/>
      <c r="FL30" s="46"/>
      <c r="FM30" s="13"/>
      <c r="FN30" s="36"/>
      <c r="FO30" s="13"/>
      <c r="FP30" s="14"/>
      <c r="FQ30" s="13"/>
      <c r="FR30" s="38"/>
      <c r="FS30" s="45"/>
      <c r="FT30" s="46"/>
      <c r="FU30" s="13"/>
      <c r="FV30" s="36"/>
      <c r="FW30" s="13"/>
      <c r="FX30" s="14"/>
      <c r="FY30" s="13"/>
      <c r="FZ30" s="38"/>
      <c r="GA30" s="45"/>
      <c r="GB30" s="46"/>
      <c r="GC30" s="13"/>
      <c r="GD30" s="36"/>
      <c r="GE30" s="13"/>
      <c r="GF30" s="14"/>
      <c r="GG30" s="13"/>
      <c r="GH30" s="38"/>
      <c r="GI30" s="45"/>
      <c r="GJ30" s="46"/>
      <c r="GK30" s="13"/>
      <c r="GL30" s="36"/>
      <c r="GM30" s="13"/>
      <c r="GN30" s="14"/>
      <c r="GO30" s="13"/>
      <c r="GP30" s="38"/>
      <c r="GQ30" s="45"/>
      <c r="GR30" s="46"/>
      <c r="GS30" s="13"/>
      <c r="GT30" s="36"/>
      <c r="GU30" s="13"/>
      <c r="GV30" s="14"/>
      <c r="GW30" s="13"/>
      <c r="GX30" s="38"/>
      <c r="GY30" s="45"/>
      <c r="GZ30" s="46"/>
      <c r="HA30" s="13"/>
      <c r="HB30" s="36"/>
      <c r="HC30" s="13"/>
      <c r="HD30" s="14"/>
      <c r="HE30" s="13"/>
      <c r="HF30" s="38"/>
      <c r="HG30" s="45"/>
      <c r="HH30" s="46"/>
      <c r="HI30" s="13"/>
      <c r="HJ30" s="36"/>
      <c r="HK30" s="13"/>
      <c r="HL30" s="14"/>
      <c r="HM30" s="13"/>
      <c r="HN30" s="38"/>
      <c r="HO30" s="45"/>
      <c r="HP30" s="46"/>
      <c r="HQ30" s="13"/>
      <c r="HR30" s="36"/>
      <c r="HS30" s="13"/>
      <c r="HT30" s="14"/>
      <c r="HU30" s="13"/>
      <c r="HV30" s="38"/>
      <c r="HW30" s="45"/>
      <c r="HX30" s="46"/>
      <c r="HY30" s="13"/>
      <c r="HZ30" s="36"/>
      <c r="IA30" s="13"/>
      <c r="IB30" s="14"/>
      <c r="IC30" s="13"/>
      <c r="ID30" s="38"/>
      <c r="IE30" s="45"/>
      <c r="IF30" s="46"/>
      <c r="IG30" s="13"/>
      <c r="IH30" s="36"/>
      <c r="II30" s="13"/>
      <c r="IJ30" s="14"/>
      <c r="IK30" s="13"/>
      <c r="IL30" s="38"/>
      <c r="IM30" s="45"/>
      <c r="IN30" s="46"/>
      <c r="IO30" s="13"/>
      <c r="IP30" s="36"/>
      <c r="IQ30" s="13"/>
      <c r="IR30" s="14"/>
      <c r="IS30" s="13"/>
      <c r="IT30" s="38"/>
    </row>
    <row r="31" spans="1:254" s="9" customFormat="1" ht="18.75">
      <c r="A31" s="125" t="s">
        <v>99</v>
      </c>
      <c r="B31" s="126" t="s">
        <v>100</v>
      </c>
      <c r="C31" s="13"/>
      <c r="D31" s="80"/>
      <c r="E31" s="79"/>
      <c r="F31" s="81"/>
      <c r="G31" s="47"/>
      <c r="H31" s="48"/>
      <c r="I31" s="49"/>
      <c r="J31" s="49"/>
      <c r="K31" s="49"/>
      <c r="L31" s="50"/>
      <c r="M31" s="49"/>
      <c r="N31" s="51"/>
      <c r="O31" s="47"/>
      <c r="P31" s="48"/>
      <c r="Q31" s="49"/>
      <c r="R31" s="49"/>
      <c r="S31" s="49"/>
      <c r="T31" s="50"/>
      <c r="U31" s="49"/>
      <c r="V31" s="51"/>
      <c r="W31" s="47"/>
      <c r="X31" s="48"/>
      <c r="Y31" s="49"/>
      <c r="Z31" s="49"/>
      <c r="AA31" s="49"/>
      <c r="AB31" s="50"/>
      <c r="AC31" s="49"/>
      <c r="AD31" s="51"/>
      <c r="AE31" s="47"/>
      <c r="AF31" s="48"/>
      <c r="AG31" s="49"/>
      <c r="AH31" s="49"/>
      <c r="AI31" s="49"/>
      <c r="AJ31" s="50"/>
      <c r="AK31" s="49"/>
      <c r="AL31" s="51"/>
      <c r="AM31" s="47"/>
      <c r="AN31" s="48"/>
      <c r="AO31" s="49"/>
      <c r="AP31" s="49"/>
      <c r="AQ31" s="49"/>
      <c r="AR31" s="50"/>
      <c r="AS31" s="49"/>
      <c r="AT31" s="51"/>
      <c r="AU31" s="47"/>
      <c r="AV31" s="48"/>
      <c r="AW31" s="49"/>
      <c r="AX31" s="49"/>
      <c r="AY31" s="49"/>
      <c r="AZ31" s="50"/>
      <c r="BA31" s="49"/>
      <c r="BB31" s="51"/>
      <c r="BC31" s="47"/>
      <c r="BD31" s="48"/>
      <c r="BE31" s="49"/>
      <c r="BF31" s="49"/>
      <c r="BG31" s="49"/>
      <c r="BH31" s="50"/>
      <c r="BI31" s="49"/>
      <c r="BJ31" s="51"/>
      <c r="BK31" s="47"/>
      <c r="BL31" s="48"/>
      <c r="BM31" s="49"/>
      <c r="BN31" s="49"/>
      <c r="BO31" s="52"/>
      <c r="BP31" s="14"/>
      <c r="BQ31" s="13"/>
      <c r="BR31" s="38"/>
      <c r="BS31" s="45"/>
      <c r="BT31" s="46"/>
      <c r="BU31" s="13"/>
      <c r="BV31" s="36"/>
      <c r="BW31" s="13"/>
      <c r="BX31" s="14"/>
      <c r="BY31" s="13"/>
      <c r="BZ31" s="38"/>
      <c r="CA31" s="45"/>
      <c r="CB31" s="46"/>
      <c r="CC31" s="13"/>
      <c r="CD31" s="36"/>
      <c r="CE31" s="13"/>
      <c r="CF31" s="14"/>
      <c r="CG31" s="13"/>
      <c r="CH31" s="38"/>
      <c r="CI31" s="45"/>
      <c r="CJ31" s="46"/>
      <c r="CK31" s="13"/>
      <c r="CL31" s="36"/>
      <c r="CM31" s="13"/>
      <c r="CN31" s="14"/>
      <c r="CO31" s="13"/>
      <c r="CP31" s="38"/>
      <c r="CQ31" s="45"/>
      <c r="CR31" s="46"/>
      <c r="CS31" s="13"/>
      <c r="CT31" s="36"/>
      <c r="CU31" s="13"/>
      <c r="CV31" s="14"/>
      <c r="CW31" s="13"/>
      <c r="CX31" s="38"/>
      <c r="CY31" s="45"/>
      <c r="CZ31" s="46"/>
      <c r="DA31" s="13"/>
      <c r="DB31" s="36"/>
      <c r="DC31" s="13"/>
      <c r="DD31" s="14"/>
      <c r="DE31" s="13"/>
      <c r="DF31" s="38"/>
      <c r="DG31" s="45"/>
      <c r="DH31" s="46"/>
      <c r="DI31" s="13"/>
      <c r="DJ31" s="36"/>
      <c r="DK31" s="13"/>
      <c r="DL31" s="14"/>
      <c r="DM31" s="13"/>
      <c r="DN31" s="38"/>
      <c r="DO31" s="45"/>
      <c r="DP31" s="46"/>
      <c r="DQ31" s="13"/>
      <c r="DR31" s="36"/>
      <c r="DS31" s="13"/>
      <c r="DT31" s="14"/>
      <c r="DU31" s="13"/>
      <c r="DV31" s="38"/>
      <c r="DW31" s="45"/>
      <c r="DX31" s="46"/>
      <c r="DY31" s="13"/>
      <c r="DZ31" s="36"/>
      <c r="EA31" s="13"/>
      <c r="EB31" s="14"/>
      <c r="EC31" s="13"/>
      <c r="ED31" s="38"/>
      <c r="EE31" s="45"/>
      <c r="EF31" s="46"/>
      <c r="EG31" s="13"/>
      <c r="EH31" s="36"/>
      <c r="EI31" s="13"/>
      <c r="EJ31" s="14"/>
      <c r="EK31" s="13"/>
      <c r="EL31" s="38"/>
      <c r="EM31" s="45"/>
      <c r="EN31" s="46"/>
      <c r="EO31" s="13"/>
      <c r="EP31" s="36"/>
      <c r="EQ31" s="13"/>
      <c r="ER31" s="14"/>
      <c r="ES31" s="13"/>
      <c r="ET31" s="38"/>
      <c r="EU31" s="45"/>
      <c r="EV31" s="46"/>
      <c r="EW31" s="13"/>
      <c r="EX31" s="36"/>
      <c r="EY31" s="13"/>
      <c r="EZ31" s="14"/>
      <c r="FA31" s="13"/>
      <c r="FB31" s="38"/>
      <c r="FC31" s="45"/>
      <c r="FD31" s="46"/>
      <c r="FE31" s="13"/>
      <c r="FF31" s="36"/>
      <c r="FG31" s="13"/>
      <c r="FH31" s="14"/>
      <c r="FI31" s="13"/>
      <c r="FJ31" s="38"/>
      <c r="FK31" s="45"/>
      <c r="FL31" s="46"/>
      <c r="FM31" s="13"/>
      <c r="FN31" s="36"/>
      <c r="FO31" s="13"/>
      <c r="FP31" s="14"/>
      <c r="FQ31" s="13"/>
      <c r="FR31" s="38"/>
      <c r="FS31" s="45"/>
      <c r="FT31" s="46"/>
      <c r="FU31" s="13"/>
      <c r="FV31" s="36"/>
      <c r="FW31" s="13"/>
      <c r="FX31" s="14"/>
      <c r="FY31" s="13"/>
      <c r="FZ31" s="38"/>
      <c r="GA31" s="45"/>
      <c r="GB31" s="46"/>
      <c r="GC31" s="13"/>
      <c r="GD31" s="36"/>
      <c r="GE31" s="13"/>
      <c r="GF31" s="14"/>
      <c r="GG31" s="13"/>
      <c r="GH31" s="38"/>
      <c r="GI31" s="45"/>
      <c r="GJ31" s="46"/>
      <c r="GK31" s="13"/>
      <c r="GL31" s="36"/>
      <c r="GM31" s="13"/>
      <c r="GN31" s="14"/>
      <c r="GO31" s="13"/>
      <c r="GP31" s="38"/>
      <c r="GQ31" s="45"/>
      <c r="GR31" s="46"/>
      <c r="GS31" s="13"/>
      <c r="GT31" s="36"/>
      <c r="GU31" s="13"/>
      <c r="GV31" s="14"/>
      <c r="GW31" s="13"/>
      <c r="GX31" s="38"/>
      <c r="GY31" s="45"/>
      <c r="GZ31" s="46"/>
      <c r="HA31" s="13"/>
      <c r="HB31" s="36"/>
      <c r="HC31" s="13"/>
      <c r="HD31" s="14"/>
      <c r="HE31" s="13"/>
      <c r="HF31" s="38"/>
      <c r="HG31" s="45"/>
      <c r="HH31" s="46"/>
      <c r="HI31" s="13"/>
      <c r="HJ31" s="36"/>
      <c r="HK31" s="13"/>
      <c r="HL31" s="14"/>
      <c r="HM31" s="13"/>
      <c r="HN31" s="38"/>
      <c r="HO31" s="45"/>
      <c r="HP31" s="46"/>
      <c r="HQ31" s="13"/>
      <c r="HR31" s="36"/>
      <c r="HS31" s="13"/>
      <c r="HT31" s="14"/>
      <c r="HU31" s="13"/>
      <c r="HV31" s="38"/>
      <c r="HW31" s="45"/>
      <c r="HX31" s="46"/>
      <c r="HY31" s="13"/>
      <c r="HZ31" s="36"/>
      <c r="IA31" s="13"/>
      <c r="IB31" s="14"/>
      <c r="IC31" s="13"/>
      <c r="ID31" s="38"/>
      <c r="IE31" s="45"/>
      <c r="IF31" s="46"/>
      <c r="IG31" s="13"/>
      <c r="IH31" s="36"/>
      <c r="II31" s="13"/>
      <c r="IJ31" s="14"/>
      <c r="IK31" s="13"/>
      <c r="IL31" s="38"/>
      <c r="IM31" s="45"/>
      <c r="IN31" s="46"/>
      <c r="IO31" s="13"/>
      <c r="IP31" s="36"/>
      <c r="IQ31" s="13"/>
      <c r="IR31" s="14"/>
      <c r="IS31" s="13"/>
      <c r="IT31" s="38"/>
    </row>
    <row r="32" spans="1:254" s="9" customFormat="1" ht="18.75">
      <c r="A32" s="125" t="s">
        <v>46</v>
      </c>
      <c r="B32" s="126" t="s">
        <v>9</v>
      </c>
      <c r="C32" s="13"/>
      <c r="D32" s="80"/>
      <c r="E32" s="79"/>
      <c r="F32" s="81"/>
      <c r="G32" s="47"/>
      <c r="H32" s="48"/>
      <c r="I32" s="49"/>
      <c r="J32" s="49"/>
      <c r="K32" s="49"/>
      <c r="L32" s="50"/>
      <c r="M32" s="49"/>
      <c r="N32" s="51"/>
      <c r="O32" s="47"/>
      <c r="P32" s="48"/>
      <c r="Q32" s="49"/>
      <c r="R32" s="49"/>
      <c r="S32" s="49"/>
      <c r="T32" s="50"/>
      <c r="U32" s="49"/>
      <c r="V32" s="51"/>
      <c r="W32" s="47"/>
      <c r="X32" s="48"/>
      <c r="Y32" s="49"/>
      <c r="Z32" s="49"/>
      <c r="AA32" s="49"/>
      <c r="AB32" s="50"/>
      <c r="AC32" s="49"/>
      <c r="AD32" s="51"/>
      <c r="AE32" s="47"/>
      <c r="AF32" s="48"/>
      <c r="AG32" s="49"/>
      <c r="AH32" s="49"/>
      <c r="AI32" s="49"/>
      <c r="AJ32" s="50"/>
      <c r="AK32" s="49"/>
      <c r="AL32" s="51"/>
      <c r="AM32" s="47"/>
      <c r="AN32" s="48"/>
      <c r="AO32" s="49"/>
      <c r="AP32" s="49"/>
      <c r="AQ32" s="49"/>
      <c r="AR32" s="50"/>
      <c r="AS32" s="49"/>
      <c r="AT32" s="51"/>
      <c r="AU32" s="47"/>
      <c r="AV32" s="48"/>
      <c r="AW32" s="49"/>
      <c r="AX32" s="49"/>
      <c r="AY32" s="49"/>
      <c r="AZ32" s="50"/>
      <c r="BA32" s="49"/>
      <c r="BB32" s="51"/>
      <c r="BC32" s="47"/>
      <c r="BD32" s="48"/>
      <c r="BE32" s="49"/>
      <c r="BF32" s="49"/>
      <c r="BG32" s="49"/>
      <c r="BH32" s="50"/>
      <c r="BI32" s="49"/>
      <c r="BJ32" s="51"/>
      <c r="BK32" s="47"/>
      <c r="BL32" s="48"/>
      <c r="BM32" s="49"/>
      <c r="BN32" s="49"/>
      <c r="BO32" s="52"/>
      <c r="BP32" s="14"/>
      <c r="BQ32" s="13"/>
      <c r="BR32" s="38"/>
      <c r="BS32" s="45"/>
      <c r="BT32" s="46"/>
      <c r="BU32" s="13"/>
      <c r="BV32" s="36"/>
      <c r="BW32" s="13"/>
      <c r="BX32" s="14"/>
      <c r="BY32" s="13"/>
      <c r="BZ32" s="38"/>
      <c r="CA32" s="45"/>
      <c r="CB32" s="46"/>
      <c r="CC32" s="13"/>
      <c r="CD32" s="36"/>
      <c r="CE32" s="13"/>
      <c r="CF32" s="14"/>
      <c r="CG32" s="13"/>
      <c r="CH32" s="38"/>
      <c r="CI32" s="45"/>
      <c r="CJ32" s="46"/>
      <c r="CK32" s="13"/>
      <c r="CL32" s="36"/>
      <c r="CM32" s="13"/>
      <c r="CN32" s="14"/>
      <c r="CO32" s="13"/>
      <c r="CP32" s="38"/>
      <c r="CQ32" s="45"/>
      <c r="CR32" s="46"/>
      <c r="CS32" s="13"/>
      <c r="CT32" s="36"/>
      <c r="CU32" s="13"/>
      <c r="CV32" s="14"/>
      <c r="CW32" s="13"/>
      <c r="CX32" s="38"/>
      <c r="CY32" s="45"/>
      <c r="CZ32" s="46"/>
      <c r="DA32" s="13"/>
      <c r="DB32" s="36"/>
      <c r="DC32" s="13"/>
      <c r="DD32" s="14"/>
      <c r="DE32" s="13"/>
      <c r="DF32" s="38"/>
      <c r="DG32" s="45"/>
      <c r="DH32" s="46"/>
      <c r="DI32" s="13"/>
      <c r="DJ32" s="36"/>
      <c r="DK32" s="13"/>
      <c r="DL32" s="14"/>
      <c r="DM32" s="13"/>
      <c r="DN32" s="38"/>
      <c r="DO32" s="45"/>
      <c r="DP32" s="46"/>
      <c r="DQ32" s="13"/>
      <c r="DR32" s="36"/>
      <c r="DS32" s="13"/>
      <c r="DT32" s="14"/>
      <c r="DU32" s="13"/>
      <c r="DV32" s="38"/>
      <c r="DW32" s="45"/>
      <c r="DX32" s="46"/>
      <c r="DY32" s="13"/>
      <c r="DZ32" s="36"/>
      <c r="EA32" s="13"/>
      <c r="EB32" s="14"/>
      <c r="EC32" s="13"/>
      <c r="ED32" s="38"/>
      <c r="EE32" s="45"/>
      <c r="EF32" s="46"/>
      <c r="EG32" s="13"/>
      <c r="EH32" s="36"/>
      <c r="EI32" s="13"/>
      <c r="EJ32" s="14"/>
      <c r="EK32" s="13"/>
      <c r="EL32" s="38"/>
      <c r="EM32" s="45"/>
      <c r="EN32" s="46"/>
      <c r="EO32" s="13"/>
      <c r="EP32" s="36"/>
      <c r="EQ32" s="13"/>
      <c r="ER32" s="14"/>
      <c r="ES32" s="13"/>
      <c r="ET32" s="38"/>
      <c r="EU32" s="45"/>
      <c r="EV32" s="46"/>
      <c r="EW32" s="13"/>
      <c r="EX32" s="36"/>
      <c r="EY32" s="13"/>
      <c r="EZ32" s="14"/>
      <c r="FA32" s="13"/>
      <c r="FB32" s="38"/>
      <c r="FC32" s="45"/>
      <c r="FD32" s="46"/>
      <c r="FE32" s="13"/>
      <c r="FF32" s="36"/>
      <c r="FG32" s="13"/>
      <c r="FH32" s="14"/>
      <c r="FI32" s="13"/>
      <c r="FJ32" s="38"/>
      <c r="FK32" s="45"/>
      <c r="FL32" s="46"/>
      <c r="FM32" s="13"/>
      <c r="FN32" s="36"/>
      <c r="FO32" s="13"/>
      <c r="FP32" s="14"/>
      <c r="FQ32" s="13"/>
      <c r="FR32" s="38"/>
      <c r="FS32" s="45"/>
      <c r="FT32" s="46"/>
      <c r="FU32" s="13"/>
      <c r="FV32" s="36"/>
      <c r="FW32" s="13"/>
      <c r="FX32" s="14"/>
      <c r="FY32" s="13"/>
      <c r="FZ32" s="38"/>
      <c r="GA32" s="45"/>
      <c r="GB32" s="46"/>
      <c r="GC32" s="13"/>
      <c r="GD32" s="36"/>
      <c r="GE32" s="13"/>
      <c r="GF32" s="14"/>
      <c r="GG32" s="13"/>
      <c r="GH32" s="38"/>
      <c r="GI32" s="45"/>
      <c r="GJ32" s="46"/>
      <c r="GK32" s="13"/>
      <c r="GL32" s="36"/>
      <c r="GM32" s="13"/>
      <c r="GN32" s="14"/>
      <c r="GO32" s="13"/>
      <c r="GP32" s="38"/>
      <c r="GQ32" s="45"/>
      <c r="GR32" s="46"/>
      <c r="GS32" s="13"/>
      <c r="GT32" s="36"/>
      <c r="GU32" s="13"/>
      <c r="GV32" s="14"/>
      <c r="GW32" s="13"/>
      <c r="GX32" s="38"/>
      <c r="GY32" s="45"/>
      <c r="GZ32" s="46"/>
      <c r="HA32" s="13"/>
      <c r="HB32" s="36"/>
      <c r="HC32" s="13"/>
      <c r="HD32" s="14"/>
      <c r="HE32" s="13"/>
      <c r="HF32" s="38"/>
      <c r="HG32" s="45"/>
      <c r="HH32" s="46"/>
      <c r="HI32" s="13"/>
      <c r="HJ32" s="36"/>
      <c r="HK32" s="13"/>
      <c r="HL32" s="14"/>
      <c r="HM32" s="13"/>
      <c r="HN32" s="38"/>
      <c r="HO32" s="45"/>
      <c r="HP32" s="46"/>
      <c r="HQ32" s="13"/>
      <c r="HR32" s="36"/>
      <c r="HS32" s="13"/>
      <c r="HT32" s="14"/>
      <c r="HU32" s="13"/>
      <c r="HV32" s="38"/>
      <c r="HW32" s="45"/>
      <c r="HX32" s="46"/>
      <c r="HY32" s="13"/>
      <c r="HZ32" s="36"/>
      <c r="IA32" s="13"/>
      <c r="IB32" s="14"/>
      <c r="IC32" s="13"/>
      <c r="ID32" s="38"/>
      <c r="IE32" s="45"/>
      <c r="IF32" s="46"/>
      <c r="IG32" s="13"/>
      <c r="IH32" s="36"/>
      <c r="II32" s="13"/>
      <c r="IJ32" s="14"/>
      <c r="IK32" s="13"/>
      <c r="IL32" s="38"/>
      <c r="IM32" s="45"/>
      <c r="IN32" s="46"/>
      <c r="IO32" s="13"/>
      <c r="IP32" s="36"/>
      <c r="IQ32" s="13"/>
      <c r="IR32" s="14"/>
      <c r="IS32" s="13"/>
      <c r="IT32" s="38"/>
    </row>
    <row r="33" spans="1:254" s="9" customFormat="1" ht="25.5">
      <c r="A33" s="125" t="s">
        <v>47</v>
      </c>
      <c r="B33" s="126" t="s">
        <v>10</v>
      </c>
      <c r="C33" s="13"/>
      <c r="D33" s="80"/>
      <c r="E33" s="79"/>
      <c r="F33" s="81"/>
      <c r="G33" s="47"/>
      <c r="H33" s="48"/>
      <c r="I33" s="49"/>
      <c r="J33" s="49"/>
      <c r="K33" s="49"/>
      <c r="L33" s="50"/>
      <c r="M33" s="49"/>
      <c r="N33" s="51"/>
      <c r="O33" s="47"/>
      <c r="P33" s="48"/>
      <c r="Q33" s="49"/>
      <c r="R33" s="49"/>
      <c r="S33" s="49"/>
      <c r="T33" s="50"/>
      <c r="U33" s="49"/>
      <c r="V33" s="51"/>
      <c r="W33" s="47"/>
      <c r="X33" s="48"/>
      <c r="Y33" s="49"/>
      <c r="Z33" s="49"/>
      <c r="AA33" s="49"/>
      <c r="AB33" s="50"/>
      <c r="AC33" s="49"/>
      <c r="AD33" s="51"/>
      <c r="AE33" s="47"/>
      <c r="AF33" s="48"/>
      <c r="AG33" s="49"/>
      <c r="AH33" s="49"/>
      <c r="AI33" s="49"/>
      <c r="AJ33" s="50"/>
      <c r="AK33" s="49"/>
      <c r="AL33" s="51"/>
      <c r="AM33" s="47"/>
      <c r="AN33" s="48"/>
      <c r="AO33" s="49"/>
      <c r="AP33" s="49"/>
      <c r="AQ33" s="49"/>
      <c r="AR33" s="50"/>
      <c r="AS33" s="49"/>
      <c r="AT33" s="51"/>
      <c r="AU33" s="47"/>
      <c r="AV33" s="48"/>
      <c r="AW33" s="49"/>
      <c r="AX33" s="49"/>
      <c r="AY33" s="49"/>
      <c r="AZ33" s="50"/>
      <c r="BA33" s="49"/>
      <c r="BB33" s="51"/>
      <c r="BC33" s="47"/>
      <c r="BD33" s="48"/>
      <c r="BE33" s="49"/>
      <c r="BF33" s="49"/>
      <c r="BG33" s="49"/>
      <c r="BH33" s="50"/>
      <c r="BI33" s="49"/>
      <c r="BJ33" s="51"/>
      <c r="BK33" s="47"/>
      <c r="BL33" s="48"/>
      <c r="BM33" s="49"/>
      <c r="BN33" s="49"/>
      <c r="BO33" s="52"/>
      <c r="BP33" s="14"/>
      <c r="BQ33" s="13"/>
      <c r="BR33" s="38"/>
      <c r="BS33" s="45"/>
      <c r="BT33" s="46"/>
      <c r="BU33" s="13"/>
      <c r="BV33" s="36"/>
      <c r="BW33" s="13"/>
      <c r="BX33" s="14"/>
      <c r="BY33" s="13"/>
      <c r="BZ33" s="38"/>
      <c r="CA33" s="45"/>
      <c r="CB33" s="46"/>
      <c r="CC33" s="13"/>
      <c r="CD33" s="36"/>
      <c r="CE33" s="13"/>
      <c r="CF33" s="14"/>
      <c r="CG33" s="13"/>
      <c r="CH33" s="38"/>
      <c r="CI33" s="45"/>
      <c r="CJ33" s="46"/>
      <c r="CK33" s="13"/>
      <c r="CL33" s="36"/>
      <c r="CM33" s="13"/>
      <c r="CN33" s="14"/>
      <c r="CO33" s="13"/>
      <c r="CP33" s="38"/>
      <c r="CQ33" s="45"/>
      <c r="CR33" s="46"/>
      <c r="CS33" s="13"/>
      <c r="CT33" s="36"/>
      <c r="CU33" s="13"/>
      <c r="CV33" s="14"/>
      <c r="CW33" s="13"/>
      <c r="CX33" s="38"/>
      <c r="CY33" s="45"/>
      <c r="CZ33" s="46"/>
      <c r="DA33" s="13"/>
      <c r="DB33" s="36"/>
      <c r="DC33" s="13"/>
      <c r="DD33" s="14"/>
      <c r="DE33" s="13"/>
      <c r="DF33" s="38"/>
      <c r="DG33" s="45"/>
      <c r="DH33" s="46"/>
      <c r="DI33" s="13"/>
      <c r="DJ33" s="36"/>
      <c r="DK33" s="13"/>
      <c r="DL33" s="14"/>
      <c r="DM33" s="13"/>
      <c r="DN33" s="38"/>
      <c r="DO33" s="45"/>
      <c r="DP33" s="46"/>
      <c r="DQ33" s="13"/>
      <c r="DR33" s="36"/>
      <c r="DS33" s="13"/>
      <c r="DT33" s="14"/>
      <c r="DU33" s="13"/>
      <c r="DV33" s="38"/>
      <c r="DW33" s="45"/>
      <c r="DX33" s="46"/>
      <c r="DY33" s="13"/>
      <c r="DZ33" s="36"/>
      <c r="EA33" s="13"/>
      <c r="EB33" s="14"/>
      <c r="EC33" s="13"/>
      <c r="ED33" s="38"/>
      <c r="EE33" s="45"/>
      <c r="EF33" s="46"/>
      <c r="EG33" s="13"/>
      <c r="EH33" s="36"/>
      <c r="EI33" s="13"/>
      <c r="EJ33" s="14"/>
      <c r="EK33" s="13"/>
      <c r="EL33" s="38"/>
      <c r="EM33" s="45"/>
      <c r="EN33" s="46"/>
      <c r="EO33" s="13"/>
      <c r="EP33" s="36"/>
      <c r="EQ33" s="13"/>
      <c r="ER33" s="14"/>
      <c r="ES33" s="13"/>
      <c r="ET33" s="38"/>
      <c r="EU33" s="45"/>
      <c r="EV33" s="46"/>
      <c r="EW33" s="13"/>
      <c r="EX33" s="36"/>
      <c r="EY33" s="13"/>
      <c r="EZ33" s="14"/>
      <c r="FA33" s="13"/>
      <c r="FB33" s="38"/>
      <c r="FC33" s="45"/>
      <c r="FD33" s="46"/>
      <c r="FE33" s="13"/>
      <c r="FF33" s="36"/>
      <c r="FG33" s="13"/>
      <c r="FH33" s="14"/>
      <c r="FI33" s="13"/>
      <c r="FJ33" s="38"/>
      <c r="FK33" s="45"/>
      <c r="FL33" s="46"/>
      <c r="FM33" s="13"/>
      <c r="FN33" s="36"/>
      <c r="FO33" s="13"/>
      <c r="FP33" s="14"/>
      <c r="FQ33" s="13"/>
      <c r="FR33" s="38"/>
      <c r="FS33" s="45"/>
      <c r="FT33" s="46"/>
      <c r="FU33" s="13"/>
      <c r="FV33" s="36"/>
      <c r="FW33" s="13"/>
      <c r="FX33" s="14"/>
      <c r="FY33" s="13"/>
      <c r="FZ33" s="38"/>
      <c r="GA33" s="45"/>
      <c r="GB33" s="46"/>
      <c r="GC33" s="13"/>
      <c r="GD33" s="36"/>
      <c r="GE33" s="13"/>
      <c r="GF33" s="14"/>
      <c r="GG33" s="13"/>
      <c r="GH33" s="38"/>
      <c r="GI33" s="45"/>
      <c r="GJ33" s="46"/>
      <c r="GK33" s="13"/>
      <c r="GL33" s="36"/>
      <c r="GM33" s="13"/>
      <c r="GN33" s="14"/>
      <c r="GO33" s="13"/>
      <c r="GP33" s="38"/>
      <c r="GQ33" s="45"/>
      <c r="GR33" s="46"/>
      <c r="GS33" s="13"/>
      <c r="GT33" s="36"/>
      <c r="GU33" s="13"/>
      <c r="GV33" s="14"/>
      <c r="GW33" s="13"/>
      <c r="GX33" s="38"/>
      <c r="GY33" s="45"/>
      <c r="GZ33" s="46"/>
      <c r="HA33" s="13"/>
      <c r="HB33" s="36"/>
      <c r="HC33" s="13"/>
      <c r="HD33" s="14"/>
      <c r="HE33" s="13"/>
      <c r="HF33" s="38"/>
      <c r="HG33" s="45"/>
      <c r="HH33" s="46"/>
      <c r="HI33" s="13"/>
      <c r="HJ33" s="36"/>
      <c r="HK33" s="13"/>
      <c r="HL33" s="14"/>
      <c r="HM33" s="13"/>
      <c r="HN33" s="38"/>
      <c r="HO33" s="45"/>
      <c r="HP33" s="46"/>
      <c r="HQ33" s="13"/>
      <c r="HR33" s="36"/>
      <c r="HS33" s="13"/>
      <c r="HT33" s="14"/>
      <c r="HU33" s="13"/>
      <c r="HV33" s="38"/>
      <c r="HW33" s="45"/>
      <c r="HX33" s="46"/>
      <c r="HY33" s="13"/>
      <c r="HZ33" s="36"/>
      <c r="IA33" s="13"/>
      <c r="IB33" s="14"/>
      <c r="IC33" s="13"/>
      <c r="ID33" s="38"/>
      <c r="IE33" s="45"/>
      <c r="IF33" s="46"/>
      <c r="IG33" s="13"/>
      <c r="IH33" s="36"/>
      <c r="II33" s="13"/>
      <c r="IJ33" s="14"/>
      <c r="IK33" s="13"/>
      <c r="IL33" s="38"/>
      <c r="IM33" s="45"/>
      <c r="IN33" s="46"/>
      <c r="IO33" s="13"/>
      <c r="IP33" s="36"/>
      <c r="IQ33" s="13"/>
      <c r="IR33" s="14"/>
      <c r="IS33" s="13"/>
      <c r="IT33" s="38"/>
    </row>
    <row r="34" spans="1:254" s="9" customFormat="1" ht="18.75">
      <c r="A34" s="125" t="s">
        <v>55</v>
      </c>
      <c r="B34" s="126" t="s">
        <v>9</v>
      </c>
      <c r="C34" s="13"/>
      <c r="D34" s="80"/>
      <c r="E34" s="79"/>
      <c r="F34" s="81"/>
      <c r="G34" s="47"/>
      <c r="H34" s="48"/>
      <c r="I34" s="49"/>
      <c r="J34" s="49"/>
      <c r="K34" s="49"/>
      <c r="L34" s="50"/>
      <c r="M34" s="49"/>
      <c r="N34" s="51"/>
      <c r="O34" s="47"/>
      <c r="P34" s="48"/>
      <c r="Q34" s="49"/>
      <c r="R34" s="49"/>
      <c r="S34" s="49"/>
      <c r="T34" s="50"/>
      <c r="U34" s="49"/>
      <c r="V34" s="51"/>
      <c r="W34" s="47"/>
      <c r="X34" s="48"/>
      <c r="Y34" s="49"/>
      <c r="Z34" s="49"/>
      <c r="AA34" s="49"/>
      <c r="AB34" s="50"/>
      <c r="AC34" s="49"/>
      <c r="AD34" s="51"/>
      <c r="AE34" s="47"/>
      <c r="AF34" s="48"/>
      <c r="AG34" s="49"/>
      <c r="AH34" s="49"/>
      <c r="AI34" s="49"/>
      <c r="AJ34" s="50"/>
      <c r="AK34" s="49"/>
      <c r="AL34" s="51"/>
      <c r="AM34" s="47"/>
      <c r="AN34" s="48"/>
      <c r="AO34" s="49"/>
      <c r="AP34" s="49"/>
      <c r="AQ34" s="49"/>
      <c r="AR34" s="50"/>
      <c r="AS34" s="49"/>
      <c r="AT34" s="51"/>
      <c r="AU34" s="47"/>
      <c r="AV34" s="48"/>
      <c r="AW34" s="49"/>
      <c r="AX34" s="49"/>
      <c r="AY34" s="49"/>
      <c r="AZ34" s="50"/>
      <c r="BA34" s="49"/>
      <c r="BB34" s="51"/>
      <c r="BC34" s="47"/>
      <c r="BD34" s="48"/>
      <c r="BE34" s="49"/>
      <c r="BF34" s="49"/>
      <c r="BG34" s="49"/>
      <c r="BH34" s="50"/>
      <c r="BI34" s="49"/>
      <c r="BJ34" s="51"/>
      <c r="BK34" s="47"/>
      <c r="BL34" s="48"/>
      <c r="BM34" s="49"/>
      <c r="BN34" s="49"/>
      <c r="BO34" s="52"/>
      <c r="BP34" s="14"/>
      <c r="BQ34" s="13"/>
      <c r="BR34" s="38"/>
      <c r="BS34" s="45"/>
      <c r="BT34" s="46"/>
      <c r="BU34" s="13"/>
      <c r="BV34" s="36"/>
      <c r="BW34" s="13"/>
      <c r="BX34" s="14"/>
      <c r="BY34" s="13"/>
      <c r="BZ34" s="38"/>
      <c r="CA34" s="45"/>
      <c r="CB34" s="46"/>
      <c r="CC34" s="13"/>
      <c r="CD34" s="36"/>
      <c r="CE34" s="13"/>
      <c r="CF34" s="14"/>
      <c r="CG34" s="13"/>
      <c r="CH34" s="38"/>
      <c r="CI34" s="45"/>
      <c r="CJ34" s="46"/>
      <c r="CK34" s="13"/>
      <c r="CL34" s="36"/>
      <c r="CM34" s="13"/>
      <c r="CN34" s="14"/>
      <c r="CO34" s="13"/>
      <c r="CP34" s="38"/>
      <c r="CQ34" s="45"/>
      <c r="CR34" s="46"/>
      <c r="CS34" s="13"/>
      <c r="CT34" s="36"/>
      <c r="CU34" s="13"/>
      <c r="CV34" s="14"/>
      <c r="CW34" s="13"/>
      <c r="CX34" s="38"/>
      <c r="CY34" s="45"/>
      <c r="CZ34" s="46"/>
      <c r="DA34" s="13"/>
      <c r="DB34" s="36"/>
      <c r="DC34" s="13"/>
      <c r="DD34" s="14"/>
      <c r="DE34" s="13"/>
      <c r="DF34" s="38"/>
      <c r="DG34" s="45"/>
      <c r="DH34" s="46"/>
      <c r="DI34" s="13"/>
      <c r="DJ34" s="36"/>
      <c r="DK34" s="13"/>
      <c r="DL34" s="14"/>
      <c r="DM34" s="13"/>
      <c r="DN34" s="38"/>
      <c r="DO34" s="45"/>
      <c r="DP34" s="46"/>
      <c r="DQ34" s="13"/>
      <c r="DR34" s="36"/>
      <c r="DS34" s="13"/>
      <c r="DT34" s="14"/>
      <c r="DU34" s="13"/>
      <c r="DV34" s="38"/>
      <c r="DW34" s="45"/>
      <c r="DX34" s="46"/>
      <c r="DY34" s="13"/>
      <c r="DZ34" s="36"/>
      <c r="EA34" s="13"/>
      <c r="EB34" s="14"/>
      <c r="EC34" s="13"/>
      <c r="ED34" s="38"/>
      <c r="EE34" s="45"/>
      <c r="EF34" s="46"/>
      <c r="EG34" s="13"/>
      <c r="EH34" s="36"/>
      <c r="EI34" s="13"/>
      <c r="EJ34" s="14"/>
      <c r="EK34" s="13"/>
      <c r="EL34" s="38"/>
      <c r="EM34" s="45"/>
      <c r="EN34" s="46"/>
      <c r="EO34" s="13"/>
      <c r="EP34" s="36"/>
      <c r="EQ34" s="13"/>
      <c r="ER34" s="14"/>
      <c r="ES34" s="13"/>
      <c r="ET34" s="38"/>
      <c r="EU34" s="45"/>
      <c r="EV34" s="46"/>
      <c r="EW34" s="13"/>
      <c r="EX34" s="36"/>
      <c r="EY34" s="13"/>
      <c r="EZ34" s="14"/>
      <c r="FA34" s="13"/>
      <c r="FB34" s="38"/>
      <c r="FC34" s="45"/>
      <c r="FD34" s="46"/>
      <c r="FE34" s="13"/>
      <c r="FF34" s="36"/>
      <c r="FG34" s="13"/>
      <c r="FH34" s="14"/>
      <c r="FI34" s="13"/>
      <c r="FJ34" s="38"/>
      <c r="FK34" s="45"/>
      <c r="FL34" s="46"/>
      <c r="FM34" s="13"/>
      <c r="FN34" s="36"/>
      <c r="FO34" s="13"/>
      <c r="FP34" s="14"/>
      <c r="FQ34" s="13"/>
      <c r="FR34" s="38"/>
      <c r="FS34" s="45"/>
      <c r="FT34" s="46"/>
      <c r="FU34" s="13"/>
      <c r="FV34" s="36"/>
      <c r="FW34" s="13"/>
      <c r="FX34" s="14"/>
      <c r="FY34" s="13"/>
      <c r="FZ34" s="38"/>
      <c r="GA34" s="45"/>
      <c r="GB34" s="46"/>
      <c r="GC34" s="13"/>
      <c r="GD34" s="36"/>
      <c r="GE34" s="13"/>
      <c r="GF34" s="14"/>
      <c r="GG34" s="13"/>
      <c r="GH34" s="38"/>
      <c r="GI34" s="45"/>
      <c r="GJ34" s="46"/>
      <c r="GK34" s="13"/>
      <c r="GL34" s="36"/>
      <c r="GM34" s="13"/>
      <c r="GN34" s="14"/>
      <c r="GO34" s="13"/>
      <c r="GP34" s="38"/>
      <c r="GQ34" s="45"/>
      <c r="GR34" s="46"/>
      <c r="GS34" s="13"/>
      <c r="GT34" s="36"/>
      <c r="GU34" s="13"/>
      <c r="GV34" s="14"/>
      <c r="GW34" s="13"/>
      <c r="GX34" s="38"/>
      <c r="GY34" s="45"/>
      <c r="GZ34" s="46"/>
      <c r="HA34" s="13"/>
      <c r="HB34" s="36"/>
      <c r="HC34" s="13"/>
      <c r="HD34" s="14"/>
      <c r="HE34" s="13"/>
      <c r="HF34" s="38"/>
      <c r="HG34" s="45"/>
      <c r="HH34" s="46"/>
      <c r="HI34" s="13"/>
      <c r="HJ34" s="36"/>
      <c r="HK34" s="13"/>
      <c r="HL34" s="14"/>
      <c r="HM34" s="13"/>
      <c r="HN34" s="38"/>
      <c r="HO34" s="45"/>
      <c r="HP34" s="46"/>
      <c r="HQ34" s="13"/>
      <c r="HR34" s="36"/>
      <c r="HS34" s="13"/>
      <c r="HT34" s="14"/>
      <c r="HU34" s="13"/>
      <c r="HV34" s="38"/>
      <c r="HW34" s="45"/>
      <c r="HX34" s="46"/>
      <c r="HY34" s="13"/>
      <c r="HZ34" s="36"/>
      <c r="IA34" s="13"/>
      <c r="IB34" s="14"/>
      <c r="IC34" s="13"/>
      <c r="ID34" s="38"/>
      <c r="IE34" s="45"/>
      <c r="IF34" s="46"/>
      <c r="IG34" s="13"/>
      <c r="IH34" s="36"/>
      <c r="II34" s="13"/>
      <c r="IJ34" s="14"/>
      <c r="IK34" s="13"/>
      <c r="IL34" s="38"/>
      <c r="IM34" s="45"/>
      <c r="IN34" s="46"/>
      <c r="IO34" s="13"/>
      <c r="IP34" s="36"/>
      <c r="IQ34" s="13"/>
      <c r="IR34" s="14"/>
      <c r="IS34" s="13"/>
      <c r="IT34" s="38"/>
    </row>
    <row r="35" spans="1:254" s="9" customFormat="1" ht="18.75">
      <c r="A35" s="125" t="s">
        <v>56</v>
      </c>
      <c r="B35" s="126" t="s">
        <v>9</v>
      </c>
      <c r="C35" s="13"/>
      <c r="D35" s="80"/>
      <c r="E35" s="79"/>
      <c r="F35" s="81"/>
      <c r="G35" s="47"/>
      <c r="H35" s="48"/>
      <c r="I35" s="49"/>
      <c r="J35" s="49"/>
      <c r="K35" s="49"/>
      <c r="L35" s="50"/>
      <c r="M35" s="49"/>
      <c r="N35" s="51"/>
      <c r="O35" s="47"/>
      <c r="P35" s="48"/>
      <c r="Q35" s="49"/>
      <c r="R35" s="49"/>
      <c r="S35" s="49"/>
      <c r="T35" s="50"/>
      <c r="U35" s="49"/>
      <c r="V35" s="51"/>
      <c r="W35" s="47"/>
      <c r="X35" s="48"/>
      <c r="Y35" s="49"/>
      <c r="Z35" s="49"/>
      <c r="AA35" s="49"/>
      <c r="AB35" s="50"/>
      <c r="AC35" s="49"/>
      <c r="AD35" s="51"/>
      <c r="AE35" s="47"/>
      <c r="AF35" s="48"/>
      <c r="AG35" s="49"/>
      <c r="AH35" s="49"/>
      <c r="AI35" s="49"/>
      <c r="AJ35" s="50"/>
      <c r="AK35" s="49"/>
      <c r="AL35" s="51"/>
      <c r="AM35" s="47"/>
      <c r="AN35" s="48"/>
      <c r="AO35" s="49"/>
      <c r="AP35" s="49"/>
      <c r="AQ35" s="49"/>
      <c r="AR35" s="50"/>
      <c r="AS35" s="49"/>
      <c r="AT35" s="51"/>
      <c r="AU35" s="47"/>
      <c r="AV35" s="48"/>
      <c r="AW35" s="49"/>
      <c r="AX35" s="49"/>
      <c r="AY35" s="49"/>
      <c r="AZ35" s="50"/>
      <c r="BA35" s="49"/>
      <c r="BB35" s="51"/>
      <c r="BC35" s="47"/>
      <c r="BD35" s="48"/>
      <c r="BE35" s="49"/>
      <c r="BF35" s="49"/>
      <c r="BG35" s="49"/>
      <c r="BH35" s="50"/>
      <c r="BI35" s="49"/>
      <c r="BJ35" s="51"/>
      <c r="BK35" s="47"/>
      <c r="BL35" s="48"/>
      <c r="BM35" s="49"/>
      <c r="BN35" s="49"/>
      <c r="BO35" s="52"/>
      <c r="BP35" s="14"/>
      <c r="BQ35" s="13"/>
      <c r="BR35" s="38"/>
      <c r="BS35" s="59"/>
      <c r="BT35" s="60"/>
      <c r="BU35" s="13"/>
      <c r="BV35" s="36"/>
      <c r="BW35" s="13"/>
      <c r="BX35" s="14"/>
      <c r="BY35" s="13"/>
      <c r="BZ35" s="38"/>
      <c r="CA35" s="59"/>
      <c r="CB35" s="60"/>
      <c r="CC35" s="13"/>
      <c r="CD35" s="36"/>
      <c r="CE35" s="13"/>
      <c r="CF35" s="14"/>
      <c r="CG35" s="13"/>
      <c r="CH35" s="38"/>
      <c r="CI35" s="59"/>
      <c r="CJ35" s="60"/>
      <c r="CK35" s="13"/>
      <c r="CL35" s="36"/>
      <c r="CM35" s="13"/>
      <c r="CN35" s="14"/>
      <c r="CO35" s="13"/>
      <c r="CP35" s="38"/>
      <c r="CQ35" s="59"/>
      <c r="CR35" s="60"/>
      <c r="CS35" s="13"/>
      <c r="CT35" s="36"/>
      <c r="CU35" s="13"/>
      <c r="CV35" s="14"/>
      <c r="CW35" s="13"/>
      <c r="CX35" s="38"/>
      <c r="CY35" s="59"/>
      <c r="CZ35" s="60"/>
      <c r="DA35" s="13"/>
      <c r="DB35" s="36"/>
      <c r="DC35" s="13"/>
      <c r="DD35" s="14"/>
      <c r="DE35" s="13"/>
      <c r="DF35" s="38"/>
      <c r="DG35" s="59"/>
      <c r="DH35" s="60"/>
      <c r="DI35" s="13"/>
      <c r="DJ35" s="36"/>
      <c r="DK35" s="13"/>
      <c r="DL35" s="14"/>
      <c r="DM35" s="13"/>
      <c r="DN35" s="38"/>
      <c r="DO35" s="59"/>
      <c r="DP35" s="60"/>
      <c r="DQ35" s="13"/>
      <c r="DR35" s="36"/>
      <c r="DS35" s="13"/>
      <c r="DT35" s="14"/>
      <c r="DU35" s="13"/>
      <c r="DV35" s="38"/>
      <c r="DW35" s="59"/>
      <c r="DX35" s="60"/>
      <c r="DY35" s="13"/>
      <c r="DZ35" s="36"/>
      <c r="EA35" s="13"/>
      <c r="EB35" s="14"/>
      <c r="EC35" s="13"/>
      <c r="ED35" s="38"/>
      <c r="EE35" s="59"/>
      <c r="EF35" s="60"/>
      <c r="EG35" s="13"/>
      <c r="EH35" s="36"/>
      <c r="EI35" s="13"/>
      <c r="EJ35" s="14"/>
      <c r="EK35" s="13"/>
      <c r="EL35" s="38"/>
      <c r="EM35" s="59"/>
      <c r="EN35" s="60"/>
      <c r="EO35" s="13"/>
      <c r="EP35" s="36"/>
      <c r="EQ35" s="13"/>
      <c r="ER35" s="14"/>
      <c r="ES35" s="13"/>
      <c r="ET35" s="38"/>
      <c r="EU35" s="59"/>
      <c r="EV35" s="60"/>
      <c r="EW35" s="13"/>
      <c r="EX35" s="36"/>
      <c r="EY35" s="13"/>
      <c r="EZ35" s="14"/>
      <c r="FA35" s="13"/>
      <c r="FB35" s="38"/>
      <c r="FC35" s="59"/>
      <c r="FD35" s="60"/>
      <c r="FE35" s="13"/>
      <c r="FF35" s="36"/>
      <c r="FG35" s="13"/>
      <c r="FH35" s="14"/>
      <c r="FI35" s="13"/>
      <c r="FJ35" s="38"/>
      <c r="FK35" s="59"/>
      <c r="FL35" s="60"/>
      <c r="FM35" s="13"/>
      <c r="FN35" s="36"/>
      <c r="FO35" s="13"/>
      <c r="FP35" s="14"/>
      <c r="FQ35" s="13"/>
      <c r="FR35" s="38"/>
      <c r="FS35" s="59"/>
      <c r="FT35" s="60"/>
      <c r="FU35" s="13"/>
      <c r="FV35" s="36"/>
      <c r="FW35" s="13"/>
      <c r="FX35" s="14"/>
      <c r="FY35" s="13"/>
      <c r="FZ35" s="38"/>
      <c r="GA35" s="59"/>
      <c r="GB35" s="60"/>
      <c r="GC35" s="13"/>
      <c r="GD35" s="36"/>
      <c r="GE35" s="13"/>
      <c r="GF35" s="14"/>
      <c r="GG35" s="13"/>
      <c r="GH35" s="38"/>
      <c r="GI35" s="59"/>
      <c r="GJ35" s="60"/>
      <c r="GK35" s="13"/>
      <c r="GL35" s="36"/>
      <c r="GM35" s="13"/>
      <c r="GN35" s="14"/>
      <c r="GO35" s="13"/>
      <c r="GP35" s="38"/>
      <c r="GQ35" s="59"/>
      <c r="GR35" s="60"/>
      <c r="GS35" s="13"/>
      <c r="GT35" s="36"/>
      <c r="GU35" s="13"/>
      <c r="GV35" s="14"/>
      <c r="GW35" s="13"/>
      <c r="GX35" s="38"/>
      <c r="GY35" s="59"/>
      <c r="GZ35" s="60"/>
      <c r="HA35" s="13"/>
      <c r="HB35" s="36"/>
      <c r="HC35" s="13"/>
      <c r="HD35" s="14"/>
      <c r="HE35" s="13"/>
      <c r="HF35" s="38"/>
      <c r="HG35" s="59"/>
      <c r="HH35" s="60"/>
      <c r="HI35" s="13"/>
      <c r="HJ35" s="36"/>
      <c r="HK35" s="13"/>
      <c r="HL35" s="14"/>
      <c r="HM35" s="13"/>
      <c r="HN35" s="38"/>
      <c r="HO35" s="59"/>
      <c r="HP35" s="60"/>
      <c r="HQ35" s="13"/>
      <c r="HR35" s="36"/>
      <c r="HS35" s="13"/>
      <c r="HT35" s="14"/>
      <c r="HU35" s="13"/>
      <c r="HV35" s="38"/>
      <c r="HW35" s="59"/>
      <c r="HX35" s="60"/>
      <c r="HY35" s="13"/>
      <c r="HZ35" s="36"/>
      <c r="IA35" s="13"/>
      <c r="IB35" s="14"/>
      <c r="IC35" s="13"/>
      <c r="ID35" s="38"/>
      <c r="IE35" s="59"/>
      <c r="IF35" s="60"/>
      <c r="IG35" s="13"/>
      <c r="IH35" s="36"/>
      <c r="II35" s="13"/>
      <c r="IJ35" s="14"/>
      <c r="IK35" s="13"/>
      <c r="IL35" s="38"/>
      <c r="IM35" s="59"/>
      <c r="IN35" s="60"/>
      <c r="IO35" s="13"/>
      <c r="IP35" s="36"/>
      <c r="IQ35" s="13"/>
      <c r="IR35" s="14"/>
      <c r="IS35" s="13"/>
      <c r="IT35" s="38"/>
    </row>
    <row r="36" spans="1:254" s="9" customFormat="1" ht="29.25" customHeight="1">
      <c r="A36" s="125" t="s">
        <v>57</v>
      </c>
      <c r="B36" s="126" t="s">
        <v>48</v>
      </c>
      <c r="C36" s="13"/>
      <c r="D36" s="80"/>
      <c r="E36" s="79"/>
      <c r="F36" s="81"/>
      <c r="G36" s="47"/>
      <c r="H36" s="48"/>
      <c r="I36" s="49"/>
      <c r="J36" s="49"/>
      <c r="K36" s="49"/>
      <c r="L36" s="50"/>
      <c r="M36" s="49"/>
      <c r="N36" s="51"/>
      <c r="O36" s="47"/>
      <c r="P36" s="48"/>
      <c r="Q36" s="49"/>
      <c r="R36" s="49"/>
      <c r="S36" s="49"/>
      <c r="T36" s="50"/>
      <c r="U36" s="49"/>
      <c r="V36" s="51"/>
      <c r="W36" s="47"/>
      <c r="X36" s="48"/>
      <c r="Y36" s="49"/>
      <c r="Z36" s="49"/>
      <c r="AA36" s="49"/>
      <c r="AB36" s="50"/>
      <c r="AC36" s="49"/>
      <c r="AD36" s="51"/>
      <c r="AE36" s="47"/>
      <c r="AF36" s="48"/>
      <c r="AG36" s="49"/>
      <c r="AH36" s="49"/>
      <c r="AI36" s="49"/>
      <c r="AJ36" s="50"/>
      <c r="AK36" s="49"/>
      <c r="AL36" s="51"/>
      <c r="AM36" s="47"/>
      <c r="AN36" s="48"/>
      <c r="AO36" s="49"/>
      <c r="AP36" s="49"/>
      <c r="AQ36" s="49"/>
      <c r="AR36" s="50"/>
      <c r="AS36" s="49"/>
      <c r="AT36" s="51"/>
      <c r="AU36" s="47"/>
      <c r="AV36" s="48"/>
      <c r="AW36" s="49"/>
      <c r="AX36" s="49"/>
      <c r="AY36" s="49"/>
      <c r="AZ36" s="50"/>
      <c r="BA36" s="49"/>
      <c r="BB36" s="51"/>
      <c r="BC36" s="47"/>
      <c r="BD36" s="48"/>
      <c r="BE36" s="49"/>
      <c r="BF36" s="49"/>
      <c r="BG36" s="49"/>
      <c r="BH36" s="50"/>
      <c r="BI36" s="49"/>
      <c r="BJ36" s="51"/>
      <c r="BK36" s="47"/>
      <c r="BL36" s="48"/>
      <c r="BM36" s="49"/>
      <c r="BN36" s="49"/>
      <c r="BO36" s="52"/>
      <c r="BP36" s="14"/>
      <c r="BQ36" s="13"/>
      <c r="BR36" s="38"/>
      <c r="BS36" s="59"/>
      <c r="BT36" s="60"/>
      <c r="BU36" s="13"/>
      <c r="BV36" s="36"/>
      <c r="BW36" s="13"/>
      <c r="BX36" s="14"/>
      <c r="BY36" s="13"/>
      <c r="BZ36" s="38"/>
      <c r="CA36" s="59"/>
      <c r="CB36" s="60"/>
      <c r="CC36" s="13"/>
      <c r="CD36" s="36"/>
      <c r="CE36" s="13"/>
      <c r="CF36" s="14"/>
      <c r="CG36" s="13"/>
      <c r="CH36" s="38"/>
      <c r="CI36" s="59"/>
      <c r="CJ36" s="60"/>
      <c r="CK36" s="13"/>
      <c r="CL36" s="36"/>
      <c r="CM36" s="13"/>
      <c r="CN36" s="14"/>
      <c r="CO36" s="13"/>
      <c r="CP36" s="38"/>
      <c r="CQ36" s="59"/>
      <c r="CR36" s="60"/>
      <c r="CS36" s="13"/>
      <c r="CT36" s="36"/>
      <c r="CU36" s="13"/>
      <c r="CV36" s="14"/>
      <c r="CW36" s="13"/>
      <c r="CX36" s="38"/>
      <c r="CY36" s="59"/>
      <c r="CZ36" s="60"/>
      <c r="DA36" s="13"/>
      <c r="DB36" s="36"/>
      <c r="DC36" s="13"/>
      <c r="DD36" s="14"/>
      <c r="DE36" s="13"/>
      <c r="DF36" s="38"/>
      <c r="DG36" s="59"/>
      <c r="DH36" s="60"/>
      <c r="DI36" s="13"/>
      <c r="DJ36" s="36"/>
      <c r="DK36" s="13"/>
      <c r="DL36" s="14"/>
      <c r="DM36" s="13"/>
      <c r="DN36" s="38"/>
      <c r="DO36" s="59"/>
      <c r="DP36" s="60"/>
      <c r="DQ36" s="13"/>
      <c r="DR36" s="36"/>
      <c r="DS36" s="13"/>
      <c r="DT36" s="14"/>
      <c r="DU36" s="13"/>
      <c r="DV36" s="38"/>
      <c r="DW36" s="59"/>
      <c r="DX36" s="60"/>
      <c r="DY36" s="13"/>
      <c r="DZ36" s="36"/>
      <c r="EA36" s="13"/>
      <c r="EB36" s="14"/>
      <c r="EC36" s="13"/>
      <c r="ED36" s="38"/>
      <c r="EE36" s="59"/>
      <c r="EF36" s="60"/>
      <c r="EG36" s="13"/>
      <c r="EH36" s="36"/>
      <c r="EI36" s="13"/>
      <c r="EJ36" s="14"/>
      <c r="EK36" s="13"/>
      <c r="EL36" s="38"/>
      <c r="EM36" s="59"/>
      <c r="EN36" s="60"/>
      <c r="EO36" s="13"/>
      <c r="EP36" s="36"/>
      <c r="EQ36" s="13"/>
      <c r="ER36" s="14"/>
      <c r="ES36" s="13"/>
      <c r="ET36" s="38"/>
      <c r="EU36" s="59"/>
      <c r="EV36" s="60"/>
      <c r="EW36" s="13"/>
      <c r="EX36" s="36"/>
      <c r="EY36" s="13"/>
      <c r="EZ36" s="14"/>
      <c r="FA36" s="13"/>
      <c r="FB36" s="38"/>
      <c r="FC36" s="59"/>
      <c r="FD36" s="60"/>
      <c r="FE36" s="13"/>
      <c r="FF36" s="36"/>
      <c r="FG36" s="13"/>
      <c r="FH36" s="14"/>
      <c r="FI36" s="13"/>
      <c r="FJ36" s="38"/>
      <c r="FK36" s="59"/>
      <c r="FL36" s="60"/>
      <c r="FM36" s="13"/>
      <c r="FN36" s="36"/>
      <c r="FO36" s="13"/>
      <c r="FP36" s="14"/>
      <c r="FQ36" s="13"/>
      <c r="FR36" s="38"/>
      <c r="FS36" s="59"/>
      <c r="FT36" s="60"/>
      <c r="FU36" s="13"/>
      <c r="FV36" s="36"/>
      <c r="FW36" s="13"/>
      <c r="FX36" s="14"/>
      <c r="FY36" s="13"/>
      <c r="FZ36" s="38"/>
      <c r="GA36" s="59"/>
      <c r="GB36" s="60"/>
      <c r="GC36" s="13"/>
      <c r="GD36" s="36"/>
      <c r="GE36" s="13"/>
      <c r="GF36" s="14"/>
      <c r="GG36" s="13"/>
      <c r="GH36" s="38"/>
      <c r="GI36" s="59"/>
      <c r="GJ36" s="60"/>
      <c r="GK36" s="13"/>
      <c r="GL36" s="36"/>
      <c r="GM36" s="13"/>
      <c r="GN36" s="14"/>
      <c r="GO36" s="13"/>
      <c r="GP36" s="38"/>
      <c r="GQ36" s="59"/>
      <c r="GR36" s="60"/>
      <c r="GS36" s="13"/>
      <c r="GT36" s="36"/>
      <c r="GU36" s="13"/>
      <c r="GV36" s="14"/>
      <c r="GW36" s="13"/>
      <c r="GX36" s="38"/>
      <c r="GY36" s="59"/>
      <c r="GZ36" s="60"/>
      <c r="HA36" s="13"/>
      <c r="HB36" s="36"/>
      <c r="HC36" s="13"/>
      <c r="HD36" s="14"/>
      <c r="HE36" s="13"/>
      <c r="HF36" s="38"/>
      <c r="HG36" s="59"/>
      <c r="HH36" s="60"/>
      <c r="HI36" s="13"/>
      <c r="HJ36" s="36"/>
      <c r="HK36" s="13"/>
      <c r="HL36" s="14"/>
      <c r="HM36" s="13"/>
      <c r="HN36" s="38"/>
      <c r="HO36" s="59"/>
      <c r="HP36" s="60"/>
      <c r="HQ36" s="13"/>
      <c r="HR36" s="36"/>
      <c r="HS36" s="13"/>
      <c r="HT36" s="14"/>
      <c r="HU36" s="13"/>
      <c r="HV36" s="38"/>
      <c r="HW36" s="59"/>
      <c r="HX36" s="60"/>
      <c r="HY36" s="13"/>
      <c r="HZ36" s="36"/>
      <c r="IA36" s="13"/>
      <c r="IB36" s="14"/>
      <c r="IC36" s="13"/>
      <c r="ID36" s="38"/>
      <c r="IE36" s="59"/>
      <c r="IF36" s="60"/>
      <c r="IG36" s="13"/>
      <c r="IH36" s="36"/>
      <c r="II36" s="13"/>
      <c r="IJ36" s="14"/>
      <c r="IK36" s="13"/>
      <c r="IL36" s="38"/>
      <c r="IM36" s="59"/>
      <c r="IN36" s="60"/>
      <c r="IO36" s="13"/>
      <c r="IP36" s="36"/>
      <c r="IQ36" s="13"/>
      <c r="IR36" s="14"/>
      <c r="IS36" s="13"/>
      <c r="IT36" s="38"/>
    </row>
    <row r="37" spans="1:254" s="9" customFormat="1" ht="30.75" customHeight="1">
      <c r="A37" s="125" t="s">
        <v>101</v>
      </c>
      <c r="B37" s="126" t="s">
        <v>10</v>
      </c>
      <c r="C37" s="13"/>
      <c r="D37" s="80"/>
      <c r="E37" s="79"/>
      <c r="F37" s="81"/>
      <c r="G37" s="47"/>
      <c r="H37" s="48"/>
      <c r="I37" s="49"/>
      <c r="J37" s="49"/>
      <c r="K37" s="49"/>
      <c r="L37" s="50"/>
      <c r="M37" s="49"/>
      <c r="N37" s="51"/>
      <c r="O37" s="47"/>
      <c r="P37" s="48"/>
      <c r="Q37" s="49"/>
      <c r="R37" s="49"/>
      <c r="S37" s="49"/>
      <c r="T37" s="50"/>
      <c r="U37" s="49"/>
      <c r="V37" s="51"/>
      <c r="W37" s="47"/>
      <c r="X37" s="48"/>
      <c r="Y37" s="49"/>
      <c r="Z37" s="49"/>
      <c r="AA37" s="49"/>
      <c r="AB37" s="50"/>
      <c r="AC37" s="49"/>
      <c r="AD37" s="51"/>
      <c r="AE37" s="47"/>
      <c r="AF37" s="48"/>
      <c r="AG37" s="49"/>
      <c r="AH37" s="49"/>
      <c r="AI37" s="49"/>
      <c r="AJ37" s="50"/>
      <c r="AK37" s="49"/>
      <c r="AL37" s="51"/>
      <c r="AM37" s="47"/>
      <c r="AN37" s="48"/>
      <c r="AO37" s="49"/>
      <c r="AP37" s="49"/>
      <c r="AQ37" s="49"/>
      <c r="AR37" s="50"/>
      <c r="AS37" s="49"/>
      <c r="AT37" s="51"/>
      <c r="AU37" s="47"/>
      <c r="AV37" s="48"/>
      <c r="AW37" s="49"/>
      <c r="AX37" s="49"/>
      <c r="AY37" s="49"/>
      <c r="AZ37" s="50"/>
      <c r="BA37" s="49"/>
      <c r="BB37" s="51"/>
      <c r="BC37" s="47"/>
      <c r="BD37" s="48"/>
      <c r="BE37" s="49"/>
      <c r="BF37" s="49"/>
      <c r="BG37" s="49"/>
      <c r="BH37" s="50"/>
      <c r="BI37" s="49"/>
      <c r="BJ37" s="51"/>
      <c r="BK37" s="47"/>
      <c r="BL37" s="48"/>
      <c r="BM37" s="49"/>
      <c r="BN37" s="49"/>
      <c r="BO37" s="52"/>
      <c r="BP37" s="14"/>
      <c r="BQ37" s="13"/>
      <c r="BR37" s="38"/>
      <c r="BS37" s="59"/>
      <c r="BT37" s="60"/>
      <c r="BU37" s="13"/>
      <c r="BV37" s="36"/>
      <c r="BW37" s="13"/>
      <c r="BX37" s="14"/>
      <c r="BY37" s="13"/>
      <c r="BZ37" s="38"/>
      <c r="CA37" s="59"/>
      <c r="CB37" s="60"/>
      <c r="CC37" s="13"/>
      <c r="CD37" s="36"/>
      <c r="CE37" s="13"/>
      <c r="CF37" s="14"/>
      <c r="CG37" s="13"/>
      <c r="CH37" s="38"/>
      <c r="CI37" s="59"/>
      <c r="CJ37" s="60"/>
      <c r="CK37" s="13"/>
      <c r="CL37" s="36"/>
      <c r="CM37" s="13"/>
      <c r="CN37" s="14"/>
      <c r="CO37" s="13"/>
      <c r="CP37" s="38"/>
      <c r="CQ37" s="59"/>
      <c r="CR37" s="60"/>
      <c r="CS37" s="13"/>
      <c r="CT37" s="36"/>
      <c r="CU37" s="13"/>
      <c r="CV37" s="14"/>
      <c r="CW37" s="13"/>
      <c r="CX37" s="38"/>
      <c r="CY37" s="59"/>
      <c r="CZ37" s="60"/>
      <c r="DA37" s="13"/>
      <c r="DB37" s="36"/>
      <c r="DC37" s="13"/>
      <c r="DD37" s="14"/>
      <c r="DE37" s="13"/>
      <c r="DF37" s="38"/>
      <c r="DG37" s="59"/>
      <c r="DH37" s="60"/>
      <c r="DI37" s="13"/>
      <c r="DJ37" s="36"/>
      <c r="DK37" s="13"/>
      <c r="DL37" s="14"/>
      <c r="DM37" s="13"/>
      <c r="DN37" s="38"/>
      <c r="DO37" s="59"/>
      <c r="DP37" s="60"/>
      <c r="DQ37" s="13"/>
      <c r="DR37" s="36"/>
      <c r="DS37" s="13"/>
      <c r="DT37" s="14"/>
      <c r="DU37" s="13"/>
      <c r="DV37" s="38"/>
      <c r="DW37" s="59"/>
      <c r="DX37" s="60"/>
      <c r="DY37" s="13"/>
      <c r="DZ37" s="36"/>
      <c r="EA37" s="13"/>
      <c r="EB37" s="14"/>
      <c r="EC37" s="13"/>
      <c r="ED37" s="38"/>
      <c r="EE37" s="59"/>
      <c r="EF37" s="60"/>
      <c r="EG37" s="13"/>
      <c r="EH37" s="36"/>
      <c r="EI37" s="13"/>
      <c r="EJ37" s="14"/>
      <c r="EK37" s="13"/>
      <c r="EL37" s="38"/>
      <c r="EM37" s="59"/>
      <c r="EN37" s="60"/>
      <c r="EO37" s="13"/>
      <c r="EP37" s="36"/>
      <c r="EQ37" s="13"/>
      <c r="ER37" s="14"/>
      <c r="ES37" s="13"/>
      <c r="ET37" s="38"/>
      <c r="EU37" s="59"/>
      <c r="EV37" s="60"/>
      <c r="EW37" s="13"/>
      <c r="EX37" s="36"/>
      <c r="EY37" s="13"/>
      <c r="EZ37" s="14"/>
      <c r="FA37" s="13"/>
      <c r="FB37" s="38"/>
      <c r="FC37" s="59"/>
      <c r="FD37" s="60"/>
      <c r="FE37" s="13"/>
      <c r="FF37" s="36"/>
      <c r="FG37" s="13"/>
      <c r="FH37" s="14"/>
      <c r="FI37" s="13"/>
      <c r="FJ37" s="38"/>
      <c r="FK37" s="59"/>
      <c r="FL37" s="60"/>
      <c r="FM37" s="13"/>
      <c r="FN37" s="36"/>
      <c r="FO37" s="13"/>
      <c r="FP37" s="14"/>
      <c r="FQ37" s="13"/>
      <c r="FR37" s="38"/>
      <c r="FS37" s="59"/>
      <c r="FT37" s="60"/>
      <c r="FU37" s="13"/>
      <c r="FV37" s="36"/>
      <c r="FW37" s="13"/>
      <c r="FX37" s="14"/>
      <c r="FY37" s="13"/>
      <c r="FZ37" s="38"/>
      <c r="GA37" s="59"/>
      <c r="GB37" s="60"/>
      <c r="GC37" s="13"/>
      <c r="GD37" s="36"/>
      <c r="GE37" s="13"/>
      <c r="GF37" s="14"/>
      <c r="GG37" s="13"/>
      <c r="GH37" s="38"/>
      <c r="GI37" s="59"/>
      <c r="GJ37" s="60"/>
      <c r="GK37" s="13"/>
      <c r="GL37" s="36"/>
      <c r="GM37" s="13"/>
      <c r="GN37" s="14"/>
      <c r="GO37" s="13"/>
      <c r="GP37" s="38"/>
      <c r="GQ37" s="59"/>
      <c r="GR37" s="60"/>
      <c r="GS37" s="13"/>
      <c r="GT37" s="36"/>
      <c r="GU37" s="13"/>
      <c r="GV37" s="14"/>
      <c r="GW37" s="13"/>
      <c r="GX37" s="38"/>
      <c r="GY37" s="59"/>
      <c r="GZ37" s="60"/>
      <c r="HA37" s="13"/>
      <c r="HB37" s="36"/>
      <c r="HC37" s="13"/>
      <c r="HD37" s="14"/>
      <c r="HE37" s="13"/>
      <c r="HF37" s="38"/>
      <c r="HG37" s="59"/>
      <c r="HH37" s="60"/>
      <c r="HI37" s="13"/>
      <c r="HJ37" s="36"/>
      <c r="HK37" s="13"/>
      <c r="HL37" s="14"/>
      <c r="HM37" s="13"/>
      <c r="HN37" s="38"/>
      <c r="HO37" s="59"/>
      <c r="HP37" s="60"/>
      <c r="HQ37" s="13"/>
      <c r="HR37" s="36"/>
      <c r="HS37" s="13"/>
      <c r="HT37" s="14"/>
      <c r="HU37" s="13"/>
      <c r="HV37" s="38"/>
      <c r="HW37" s="59"/>
      <c r="HX37" s="60"/>
      <c r="HY37" s="13"/>
      <c r="HZ37" s="36"/>
      <c r="IA37" s="13"/>
      <c r="IB37" s="14"/>
      <c r="IC37" s="13"/>
      <c r="ID37" s="38"/>
      <c r="IE37" s="59"/>
      <c r="IF37" s="60"/>
      <c r="IG37" s="13"/>
      <c r="IH37" s="36"/>
      <c r="II37" s="13"/>
      <c r="IJ37" s="14"/>
      <c r="IK37" s="13"/>
      <c r="IL37" s="38"/>
      <c r="IM37" s="59"/>
      <c r="IN37" s="60"/>
      <c r="IO37" s="13"/>
      <c r="IP37" s="36"/>
      <c r="IQ37" s="13"/>
      <c r="IR37" s="14"/>
      <c r="IS37" s="13"/>
      <c r="IT37" s="38"/>
    </row>
    <row r="38" spans="1:254" s="9" customFormat="1" ht="28.5" customHeight="1" thickBot="1">
      <c r="A38" s="125" t="s">
        <v>102</v>
      </c>
      <c r="B38" s="126" t="s">
        <v>9</v>
      </c>
      <c r="C38" s="13"/>
      <c r="D38" s="80"/>
      <c r="E38" s="79"/>
      <c r="F38" s="81"/>
      <c r="G38" s="47"/>
      <c r="H38" s="48"/>
      <c r="I38" s="49"/>
      <c r="J38" s="49"/>
      <c r="K38" s="49"/>
      <c r="L38" s="50"/>
      <c r="M38" s="49"/>
      <c r="N38" s="51"/>
      <c r="O38" s="47"/>
      <c r="P38" s="48"/>
      <c r="Q38" s="49"/>
      <c r="R38" s="49"/>
      <c r="S38" s="49"/>
      <c r="T38" s="50"/>
      <c r="U38" s="49"/>
      <c r="V38" s="51"/>
      <c r="W38" s="47"/>
      <c r="X38" s="48"/>
      <c r="Y38" s="49"/>
      <c r="Z38" s="49"/>
      <c r="AA38" s="49"/>
      <c r="AB38" s="50"/>
      <c r="AC38" s="49"/>
      <c r="AD38" s="51"/>
      <c r="AE38" s="47"/>
      <c r="AF38" s="48"/>
      <c r="AG38" s="49"/>
      <c r="AH38" s="49"/>
      <c r="AI38" s="49"/>
      <c r="AJ38" s="50"/>
      <c r="AK38" s="49"/>
      <c r="AL38" s="51"/>
      <c r="AM38" s="47"/>
      <c r="AN38" s="48"/>
      <c r="AO38" s="49"/>
      <c r="AP38" s="49"/>
      <c r="AQ38" s="49"/>
      <c r="AR38" s="50"/>
      <c r="AS38" s="49"/>
      <c r="AT38" s="51"/>
      <c r="AU38" s="47"/>
      <c r="AV38" s="48"/>
      <c r="AW38" s="49"/>
      <c r="AX38" s="49"/>
      <c r="AY38" s="49"/>
      <c r="AZ38" s="50"/>
      <c r="BA38" s="49"/>
      <c r="BB38" s="51"/>
      <c r="BC38" s="47"/>
      <c r="BD38" s="48"/>
      <c r="BE38" s="49"/>
      <c r="BF38" s="49"/>
      <c r="BG38" s="49"/>
      <c r="BH38" s="50"/>
      <c r="BI38" s="49"/>
      <c r="BJ38" s="51"/>
      <c r="BK38" s="47"/>
      <c r="BL38" s="48"/>
      <c r="BM38" s="49"/>
      <c r="BN38" s="49"/>
      <c r="BO38" s="52"/>
      <c r="BP38" s="14"/>
      <c r="BQ38" s="13"/>
      <c r="BR38" s="38"/>
      <c r="BS38" s="53"/>
      <c r="BT38" s="54"/>
      <c r="BU38" s="13"/>
      <c r="BV38" s="36"/>
      <c r="BW38" s="13"/>
      <c r="BX38" s="14"/>
      <c r="BY38" s="13"/>
      <c r="BZ38" s="38"/>
      <c r="CA38" s="53"/>
      <c r="CB38" s="54"/>
      <c r="CC38" s="13"/>
      <c r="CD38" s="36"/>
      <c r="CE38" s="13"/>
      <c r="CF38" s="14"/>
      <c r="CG38" s="13"/>
      <c r="CH38" s="38"/>
      <c r="CI38" s="53"/>
      <c r="CJ38" s="54"/>
      <c r="CK38" s="13"/>
      <c r="CL38" s="36"/>
      <c r="CM38" s="13"/>
      <c r="CN38" s="14"/>
      <c r="CO38" s="13"/>
      <c r="CP38" s="38"/>
      <c r="CQ38" s="53"/>
      <c r="CR38" s="54"/>
      <c r="CS38" s="13"/>
      <c r="CT38" s="36"/>
      <c r="CU38" s="13"/>
      <c r="CV38" s="14"/>
      <c r="CW38" s="13"/>
      <c r="CX38" s="38"/>
      <c r="CY38" s="53"/>
      <c r="CZ38" s="54"/>
      <c r="DA38" s="13"/>
      <c r="DB38" s="36"/>
      <c r="DC38" s="13"/>
      <c r="DD38" s="14"/>
      <c r="DE38" s="13"/>
      <c r="DF38" s="38"/>
      <c r="DG38" s="53"/>
      <c r="DH38" s="54"/>
      <c r="DI38" s="13"/>
      <c r="DJ38" s="36"/>
      <c r="DK38" s="13"/>
      <c r="DL38" s="14"/>
      <c r="DM38" s="13"/>
      <c r="DN38" s="38"/>
      <c r="DO38" s="53"/>
      <c r="DP38" s="54"/>
      <c r="DQ38" s="13"/>
      <c r="DR38" s="36"/>
      <c r="DS38" s="13"/>
      <c r="DT38" s="14"/>
      <c r="DU38" s="13"/>
      <c r="DV38" s="38"/>
      <c r="DW38" s="53"/>
      <c r="DX38" s="54"/>
      <c r="DY38" s="13"/>
      <c r="DZ38" s="36"/>
      <c r="EA38" s="13"/>
      <c r="EB38" s="14"/>
      <c r="EC38" s="13"/>
      <c r="ED38" s="38"/>
      <c r="EE38" s="53"/>
      <c r="EF38" s="54"/>
      <c r="EG38" s="13"/>
      <c r="EH38" s="36"/>
      <c r="EI38" s="13"/>
      <c r="EJ38" s="14"/>
      <c r="EK38" s="13"/>
      <c r="EL38" s="38"/>
      <c r="EM38" s="53"/>
      <c r="EN38" s="54"/>
      <c r="EO38" s="13"/>
      <c r="EP38" s="36"/>
      <c r="EQ38" s="13"/>
      <c r="ER38" s="14"/>
      <c r="ES38" s="13"/>
      <c r="ET38" s="38"/>
      <c r="EU38" s="53"/>
      <c r="EV38" s="54"/>
      <c r="EW38" s="13"/>
      <c r="EX38" s="36"/>
      <c r="EY38" s="13"/>
      <c r="EZ38" s="14"/>
      <c r="FA38" s="13"/>
      <c r="FB38" s="38"/>
      <c r="FC38" s="53"/>
      <c r="FD38" s="54"/>
      <c r="FE38" s="13"/>
      <c r="FF38" s="36"/>
      <c r="FG38" s="13"/>
      <c r="FH38" s="14"/>
      <c r="FI38" s="13"/>
      <c r="FJ38" s="38"/>
      <c r="FK38" s="53"/>
      <c r="FL38" s="54"/>
      <c r="FM38" s="13"/>
      <c r="FN38" s="36"/>
      <c r="FO38" s="13"/>
      <c r="FP38" s="14"/>
      <c r="FQ38" s="13"/>
      <c r="FR38" s="38"/>
      <c r="FS38" s="53"/>
      <c r="FT38" s="54"/>
      <c r="FU38" s="13"/>
      <c r="FV38" s="36"/>
      <c r="FW38" s="13"/>
      <c r="FX38" s="14"/>
      <c r="FY38" s="13"/>
      <c r="FZ38" s="38"/>
      <c r="GA38" s="53"/>
      <c r="GB38" s="54"/>
      <c r="GC38" s="13"/>
      <c r="GD38" s="36"/>
      <c r="GE38" s="13"/>
      <c r="GF38" s="14"/>
      <c r="GG38" s="13"/>
      <c r="GH38" s="38"/>
      <c r="GI38" s="53"/>
      <c r="GJ38" s="54"/>
      <c r="GK38" s="13"/>
      <c r="GL38" s="36"/>
      <c r="GM38" s="13"/>
      <c r="GN38" s="14"/>
      <c r="GO38" s="13"/>
      <c r="GP38" s="38"/>
      <c r="GQ38" s="53"/>
      <c r="GR38" s="54"/>
      <c r="GS38" s="13"/>
      <c r="GT38" s="36"/>
      <c r="GU38" s="13"/>
      <c r="GV38" s="14"/>
      <c r="GW38" s="13"/>
      <c r="GX38" s="38"/>
      <c r="GY38" s="53"/>
      <c r="GZ38" s="54"/>
      <c r="HA38" s="13"/>
      <c r="HB38" s="36"/>
      <c r="HC38" s="13"/>
      <c r="HD38" s="14"/>
      <c r="HE38" s="13"/>
      <c r="HF38" s="38"/>
      <c r="HG38" s="53"/>
      <c r="HH38" s="54"/>
      <c r="HI38" s="13"/>
      <c r="HJ38" s="36"/>
      <c r="HK38" s="13"/>
      <c r="HL38" s="14"/>
      <c r="HM38" s="13"/>
      <c r="HN38" s="38"/>
      <c r="HO38" s="53"/>
      <c r="HP38" s="54"/>
      <c r="HQ38" s="13"/>
      <c r="HR38" s="36"/>
      <c r="HS38" s="13"/>
      <c r="HT38" s="14"/>
      <c r="HU38" s="13"/>
      <c r="HV38" s="38"/>
      <c r="HW38" s="53"/>
      <c r="HX38" s="54"/>
      <c r="HY38" s="13"/>
      <c r="HZ38" s="36"/>
      <c r="IA38" s="13"/>
      <c r="IB38" s="14"/>
      <c r="IC38" s="13"/>
      <c r="ID38" s="38"/>
      <c r="IE38" s="53"/>
      <c r="IF38" s="54"/>
      <c r="IG38" s="13"/>
      <c r="IH38" s="36"/>
      <c r="II38" s="13"/>
      <c r="IJ38" s="14"/>
      <c r="IK38" s="13"/>
      <c r="IL38" s="38"/>
      <c r="IM38" s="53"/>
      <c r="IN38" s="54"/>
      <c r="IO38" s="13"/>
      <c r="IP38" s="36"/>
      <c r="IQ38" s="13"/>
      <c r="IR38" s="14"/>
      <c r="IS38" s="13"/>
      <c r="IT38" s="38"/>
    </row>
    <row r="39" spans="1:9" s="18" customFormat="1" ht="21.75" customHeight="1">
      <c r="A39" s="16" t="s">
        <v>11</v>
      </c>
      <c r="B39" s="17" t="s">
        <v>12</v>
      </c>
      <c r="C39" s="13" t="s">
        <v>135</v>
      </c>
      <c r="D39" s="80">
        <f>E39*G39</f>
        <v>32123.99</v>
      </c>
      <c r="E39" s="79">
        <f>F39*12</f>
        <v>9.96</v>
      </c>
      <c r="F39" s="81">
        <v>0.83</v>
      </c>
      <c r="G39" s="9">
        <v>3225.3</v>
      </c>
      <c r="H39" s="9">
        <v>1.07</v>
      </c>
      <c r="I39" s="69">
        <v>0.6</v>
      </c>
    </row>
    <row r="40" spans="1:9" s="9" customFormat="1" ht="18.75" customHeight="1">
      <c r="A40" s="16" t="s">
        <v>13</v>
      </c>
      <c r="B40" s="17" t="s">
        <v>14</v>
      </c>
      <c r="C40" s="13" t="s">
        <v>135</v>
      </c>
      <c r="D40" s="80">
        <f>E40*G40</f>
        <v>104499.72</v>
      </c>
      <c r="E40" s="79">
        <f>F40*12</f>
        <v>32.4</v>
      </c>
      <c r="F40" s="81">
        <v>2.7</v>
      </c>
      <c r="G40" s="9">
        <v>3225.3</v>
      </c>
      <c r="H40" s="9">
        <v>1.07</v>
      </c>
      <c r="I40" s="69">
        <v>1.94</v>
      </c>
    </row>
    <row r="41" spans="1:9" s="9" customFormat="1" ht="21" customHeight="1">
      <c r="A41" s="16" t="s">
        <v>103</v>
      </c>
      <c r="B41" s="17" t="s">
        <v>9</v>
      </c>
      <c r="C41" s="13" t="s">
        <v>137</v>
      </c>
      <c r="D41" s="80">
        <f>E41*G41</f>
        <v>41799.89</v>
      </c>
      <c r="E41" s="79">
        <f>12*F41</f>
        <v>12.96</v>
      </c>
      <c r="F41" s="81">
        <v>1.08</v>
      </c>
      <c r="G41" s="9">
        <v>3225.3</v>
      </c>
      <c r="H41" s="9">
        <v>1.07</v>
      </c>
      <c r="I41" s="69">
        <v>0.87</v>
      </c>
    </row>
    <row r="42" spans="1:9" s="9" customFormat="1" ht="45">
      <c r="A42" s="16" t="s">
        <v>59</v>
      </c>
      <c r="B42" s="17" t="s">
        <v>15</v>
      </c>
      <c r="C42" s="13"/>
      <c r="D42" s="80">
        <f>3407.5*1.105*1.1</f>
        <v>4141.82</v>
      </c>
      <c r="E42" s="79">
        <f>D42/G42</f>
        <v>1.28</v>
      </c>
      <c r="F42" s="81">
        <f>E42/12</f>
        <v>0.11</v>
      </c>
      <c r="G42" s="9">
        <v>3225.3</v>
      </c>
      <c r="I42" s="69"/>
    </row>
    <row r="43" spans="1:9" s="9" customFormat="1" ht="18.75" customHeight="1">
      <c r="A43" s="128" t="s">
        <v>104</v>
      </c>
      <c r="B43" s="124" t="s">
        <v>9</v>
      </c>
      <c r="C43" s="13" t="s">
        <v>139</v>
      </c>
      <c r="D43" s="80">
        <f>E43*G43</f>
        <v>49153.57</v>
      </c>
      <c r="E43" s="79">
        <f>F43*12</f>
        <v>15.24</v>
      </c>
      <c r="F43" s="81">
        <v>1.27</v>
      </c>
      <c r="G43" s="9">
        <v>3225.3</v>
      </c>
      <c r="H43" s="9">
        <v>1.07</v>
      </c>
      <c r="I43" s="69">
        <v>1.01</v>
      </c>
    </row>
    <row r="44" spans="1:9" s="9" customFormat="1" ht="18.75" customHeight="1">
      <c r="A44" s="125" t="s">
        <v>105</v>
      </c>
      <c r="B44" s="126" t="s">
        <v>20</v>
      </c>
      <c r="C44" s="13"/>
      <c r="D44" s="80"/>
      <c r="E44" s="79"/>
      <c r="F44" s="81"/>
      <c r="I44" s="69"/>
    </row>
    <row r="45" spans="1:9" s="9" customFormat="1" ht="18.75" customHeight="1">
      <c r="A45" s="125" t="s">
        <v>106</v>
      </c>
      <c r="B45" s="126" t="s">
        <v>15</v>
      </c>
      <c r="C45" s="13"/>
      <c r="D45" s="80"/>
      <c r="E45" s="79"/>
      <c r="F45" s="81"/>
      <c r="I45" s="69"/>
    </row>
    <row r="46" spans="1:9" s="9" customFormat="1" ht="18.75" customHeight="1">
      <c r="A46" s="125" t="s">
        <v>107</v>
      </c>
      <c r="B46" s="126" t="s">
        <v>108</v>
      </c>
      <c r="C46" s="13"/>
      <c r="D46" s="80"/>
      <c r="E46" s="79"/>
      <c r="F46" s="81"/>
      <c r="I46" s="69"/>
    </row>
    <row r="47" spans="1:9" s="9" customFormat="1" ht="18.75" customHeight="1">
      <c r="A47" s="125" t="s">
        <v>109</v>
      </c>
      <c r="B47" s="126" t="s">
        <v>110</v>
      </c>
      <c r="C47" s="13"/>
      <c r="D47" s="80"/>
      <c r="E47" s="79"/>
      <c r="F47" s="81"/>
      <c r="I47" s="69"/>
    </row>
    <row r="48" spans="1:9" s="9" customFormat="1" ht="18.75" customHeight="1">
      <c r="A48" s="125" t="s">
        <v>111</v>
      </c>
      <c r="B48" s="126" t="s">
        <v>108</v>
      </c>
      <c r="C48" s="13"/>
      <c r="D48" s="80"/>
      <c r="E48" s="79"/>
      <c r="F48" s="81"/>
      <c r="I48" s="69"/>
    </row>
    <row r="49" spans="1:9" s="9" customFormat="1" ht="28.5">
      <c r="A49" s="128" t="s">
        <v>112</v>
      </c>
      <c r="B49" s="129" t="s">
        <v>29</v>
      </c>
      <c r="C49" s="13" t="s">
        <v>140</v>
      </c>
      <c r="D49" s="80">
        <f>E49*G49</f>
        <v>103338.61</v>
      </c>
      <c r="E49" s="79">
        <f>F49*12</f>
        <v>32.04</v>
      </c>
      <c r="F49" s="81">
        <v>2.67</v>
      </c>
      <c r="G49" s="9">
        <v>3225.3</v>
      </c>
      <c r="H49" s="9">
        <v>1.07</v>
      </c>
      <c r="I49" s="69">
        <v>2.14</v>
      </c>
    </row>
    <row r="50" spans="1:9" s="9" customFormat="1" ht="25.5">
      <c r="A50" s="130" t="s">
        <v>113</v>
      </c>
      <c r="B50" s="131" t="s">
        <v>29</v>
      </c>
      <c r="C50" s="13"/>
      <c r="D50" s="80"/>
      <c r="E50" s="79"/>
      <c r="F50" s="81"/>
      <c r="I50" s="69"/>
    </row>
    <row r="51" spans="1:9" s="9" customFormat="1" ht="15">
      <c r="A51" s="130" t="s">
        <v>114</v>
      </c>
      <c r="B51" s="131" t="s">
        <v>115</v>
      </c>
      <c r="C51" s="13"/>
      <c r="D51" s="80"/>
      <c r="E51" s="79"/>
      <c r="F51" s="81"/>
      <c r="I51" s="69"/>
    </row>
    <row r="52" spans="1:9" s="9" customFormat="1" ht="15">
      <c r="A52" s="130" t="s">
        <v>116</v>
      </c>
      <c r="B52" s="131" t="s">
        <v>53</v>
      </c>
      <c r="C52" s="13"/>
      <c r="D52" s="80"/>
      <c r="E52" s="79"/>
      <c r="F52" s="81"/>
      <c r="I52" s="69"/>
    </row>
    <row r="53" spans="1:9" s="9" customFormat="1" ht="25.5">
      <c r="A53" s="130" t="s">
        <v>117</v>
      </c>
      <c r="B53" s="131" t="s">
        <v>15</v>
      </c>
      <c r="C53" s="13"/>
      <c r="D53" s="80"/>
      <c r="E53" s="79"/>
      <c r="F53" s="81"/>
      <c r="I53" s="69"/>
    </row>
    <row r="54" spans="1:9" s="9" customFormat="1" ht="21.75" customHeight="1">
      <c r="A54" s="128" t="s">
        <v>118</v>
      </c>
      <c r="B54" s="129" t="s">
        <v>15</v>
      </c>
      <c r="C54" s="13" t="s">
        <v>140</v>
      </c>
      <c r="D54" s="80">
        <v>1500</v>
      </c>
      <c r="E54" s="79">
        <f>D54/G54</f>
        <v>0.47</v>
      </c>
      <c r="F54" s="81">
        <f>E54/12</f>
        <v>0.04</v>
      </c>
      <c r="G54" s="9">
        <v>3225.3</v>
      </c>
      <c r="I54" s="69"/>
    </row>
    <row r="55" spans="1:9" s="12" customFormat="1" ht="30">
      <c r="A55" s="128" t="s">
        <v>119</v>
      </c>
      <c r="B55" s="124" t="s">
        <v>7</v>
      </c>
      <c r="C55" s="19" t="s">
        <v>142</v>
      </c>
      <c r="D55" s="80">
        <v>2246.78</v>
      </c>
      <c r="E55" s="79">
        <f>D55/G55</f>
        <v>0.7</v>
      </c>
      <c r="F55" s="81">
        <f>E55/12</f>
        <v>0.06</v>
      </c>
      <c r="G55" s="9">
        <v>3225.3</v>
      </c>
      <c r="H55" s="9">
        <v>1.07</v>
      </c>
      <c r="I55" s="69">
        <v>0.04</v>
      </c>
    </row>
    <row r="56" spans="1:9" s="12" customFormat="1" ht="45">
      <c r="A56" s="128" t="s">
        <v>141</v>
      </c>
      <c r="B56" s="124" t="s">
        <v>7</v>
      </c>
      <c r="C56" s="19" t="s">
        <v>142</v>
      </c>
      <c r="D56" s="80">
        <v>16975.47</v>
      </c>
      <c r="E56" s="79">
        <f>D56/G56</f>
        <v>5.26</v>
      </c>
      <c r="F56" s="81">
        <f>E56/12</f>
        <v>0.44</v>
      </c>
      <c r="G56" s="9">
        <v>3225.3</v>
      </c>
      <c r="H56" s="9">
        <v>1.07</v>
      </c>
      <c r="I56" s="69">
        <v>0.04</v>
      </c>
    </row>
    <row r="57" spans="1:9" s="9" customFormat="1" ht="18" customHeight="1">
      <c r="A57" s="16" t="s">
        <v>22</v>
      </c>
      <c r="B57" s="17" t="s">
        <v>23</v>
      </c>
      <c r="C57" s="19" t="s">
        <v>143</v>
      </c>
      <c r="D57" s="80">
        <f>E57*G57</f>
        <v>2709.25</v>
      </c>
      <c r="E57" s="79">
        <f>F57*12</f>
        <v>0.84</v>
      </c>
      <c r="F57" s="81">
        <v>0.07</v>
      </c>
      <c r="G57" s="9">
        <v>3225.3</v>
      </c>
      <c r="H57" s="9">
        <v>1.07</v>
      </c>
      <c r="I57" s="69">
        <v>0.03</v>
      </c>
    </row>
    <row r="58" spans="1:9" s="9" customFormat="1" ht="20.25" customHeight="1">
      <c r="A58" s="16" t="s">
        <v>24</v>
      </c>
      <c r="B58" s="22" t="s">
        <v>25</v>
      </c>
      <c r="C58" s="23" t="s">
        <v>143</v>
      </c>
      <c r="D58" s="80">
        <v>1702.95</v>
      </c>
      <c r="E58" s="79">
        <f>D58/G58</f>
        <v>0.53</v>
      </c>
      <c r="F58" s="81">
        <f>E58/12</f>
        <v>0.04</v>
      </c>
      <c r="G58" s="9">
        <v>3225.3</v>
      </c>
      <c r="H58" s="9">
        <v>1.07</v>
      </c>
      <c r="I58" s="69">
        <v>0.02</v>
      </c>
    </row>
    <row r="59" spans="1:9" s="18" customFormat="1" ht="30" customHeight="1">
      <c r="A59" s="16" t="s">
        <v>21</v>
      </c>
      <c r="B59" s="17"/>
      <c r="C59" s="19" t="s">
        <v>150</v>
      </c>
      <c r="D59" s="80">
        <v>2025.68</v>
      </c>
      <c r="E59" s="79">
        <f>D59/G59</f>
        <v>0.63</v>
      </c>
      <c r="F59" s="81">
        <f>E59/12</f>
        <v>0.05</v>
      </c>
      <c r="G59" s="9">
        <v>3225.3</v>
      </c>
      <c r="H59" s="9">
        <v>1.07</v>
      </c>
      <c r="I59" s="69">
        <v>0.03</v>
      </c>
    </row>
    <row r="60" spans="1:10" s="18" customFormat="1" ht="15">
      <c r="A60" s="16" t="s">
        <v>32</v>
      </c>
      <c r="B60" s="17"/>
      <c r="C60" s="13" t="s">
        <v>144</v>
      </c>
      <c r="D60" s="79">
        <f>D61+D62+D64+D65+D66+D67+D68+D69+D70+D71+D63+D72+D73+D74+D75</f>
        <v>24313.33</v>
      </c>
      <c r="E60" s="79">
        <f>D60/G60</f>
        <v>7.54</v>
      </c>
      <c r="F60" s="81">
        <f>E60/12</f>
        <v>0.63</v>
      </c>
      <c r="G60" s="9">
        <v>3225.3</v>
      </c>
      <c r="H60" s="9">
        <v>1.07</v>
      </c>
      <c r="I60" s="69">
        <v>0.8</v>
      </c>
      <c r="J60" s="18">
        <f>E60/12</f>
        <v>0.628333333333333</v>
      </c>
    </row>
    <row r="61" spans="1:10" s="12" customFormat="1" ht="21" customHeight="1">
      <c r="A61" s="20" t="s">
        <v>151</v>
      </c>
      <c r="B61" s="15" t="s">
        <v>15</v>
      </c>
      <c r="C61" s="21"/>
      <c r="D61" s="84">
        <v>238.84</v>
      </c>
      <c r="E61" s="83"/>
      <c r="F61" s="85"/>
      <c r="G61" s="9">
        <v>3225.3</v>
      </c>
      <c r="H61" s="9">
        <v>1.07</v>
      </c>
      <c r="I61" s="69">
        <v>0.01</v>
      </c>
      <c r="J61" s="18">
        <f aca="true" t="shared" si="0" ref="J61:J109">E61/12</f>
        <v>0</v>
      </c>
    </row>
    <row r="62" spans="1:10" s="12" customFormat="1" ht="15">
      <c r="A62" s="20" t="s">
        <v>16</v>
      </c>
      <c r="B62" s="15" t="s">
        <v>20</v>
      </c>
      <c r="C62" s="21"/>
      <c r="D62" s="84">
        <v>505.42</v>
      </c>
      <c r="E62" s="83"/>
      <c r="F62" s="85"/>
      <c r="G62" s="9">
        <v>3225.3</v>
      </c>
      <c r="H62" s="9">
        <v>1.07</v>
      </c>
      <c r="I62" s="69">
        <v>0.02</v>
      </c>
      <c r="J62" s="18">
        <f t="shared" si="0"/>
        <v>0</v>
      </c>
    </row>
    <row r="63" spans="1:10" s="12" customFormat="1" ht="15">
      <c r="A63" s="20" t="s">
        <v>65</v>
      </c>
      <c r="B63" s="75" t="s">
        <v>15</v>
      </c>
      <c r="C63" s="21"/>
      <c r="D63" s="84">
        <v>900.62</v>
      </c>
      <c r="E63" s="83"/>
      <c r="F63" s="85"/>
      <c r="G63" s="9">
        <v>3225.3</v>
      </c>
      <c r="H63" s="9"/>
      <c r="I63" s="69"/>
      <c r="J63" s="18">
        <f t="shared" si="0"/>
        <v>0</v>
      </c>
    </row>
    <row r="64" spans="1:10" s="12" customFormat="1" ht="15" hidden="1">
      <c r="A64" s="20" t="s">
        <v>66</v>
      </c>
      <c r="B64" s="15" t="s">
        <v>15</v>
      </c>
      <c r="C64" s="21"/>
      <c r="D64" s="84"/>
      <c r="E64" s="83"/>
      <c r="F64" s="85"/>
      <c r="G64" s="9">
        <v>3225.3</v>
      </c>
      <c r="H64" s="9">
        <v>1.07</v>
      </c>
      <c r="I64" s="69">
        <v>0.22</v>
      </c>
      <c r="J64" s="18">
        <f t="shared" si="0"/>
        <v>0</v>
      </c>
    </row>
    <row r="65" spans="1:10" s="12" customFormat="1" ht="15">
      <c r="A65" s="20" t="s">
        <v>41</v>
      </c>
      <c r="B65" s="15" t="s">
        <v>15</v>
      </c>
      <c r="C65" s="21"/>
      <c r="D65" s="84">
        <v>963.17</v>
      </c>
      <c r="E65" s="83"/>
      <c r="F65" s="85"/>
      <c r="G65" s="9">
        <v>3225.3</v>
      </c>
      <c r="H65" s="9">
        <v>1.07</v>
      </c>
      <c r="I65" s="69">
        <v>0.03</v>
      </c>
      <c r="J65" s="18">
        <f t="shared" si="0"/>
        <v>0</v>
      </c>
    </row>
    <row r="66" spans="1:10" s="12" customFormat="1" ht="15">
      <c r="A66" s="20" t="s">
        <v>17</v>
      </c>
      <c r="B66" s="15" t="s">
        <v>15</v>
      </c>
      <c r="C66" s="21"/>
      <c r="D66" s="84">
        <v>4294.09</v>
      </c>
      <c r="E66" s="83"/>
      <c r="F66" s="85"/>
      <c r="G66" s="9">
        <v>3225.3</v>
      </c>
      <c r="H66" s="9">
        <v>1.07</v>
      </c>
      <c r="I66" s="69">
        <v>0.12</v>
      </c>
      <c r="J66" s="18">
        <f t="shared" si="0"/>
        <v>0</v>
      </c>
    </row>
    <row r="67" spans="1:10" s="12" customFormat="1" ht="15">
      <c r="A67" s="20" t="s">
        <v>18</v>
      </c>
      <c r="B67" s="15" t="s">
        <v>15</v>
      </c>
      <c r="C67" s="21"/>
      <c r="D67" s="84">
        <v>1010.85</v>
      </c>
      <c r="E67" s="83"/>
      <c r="F67" s="85"/>
      <c r="G67" s="9">
        <v>3225.3</v>
      </c>
      <c r="H67" s="9">
        <v>1.07</v>
      </c>
      <c r="I67" s="69">
        <v>0.02</v>
      </c>
      <c r="J67" s="18">
        <f t="shared" si="0"/>
        <v>0</v>
      </c>
    </row>
    <row r="68" spans="1:10" s="12" customFormat="1" ht="15">
      <c r="A68" s="20" t="s">
        <v>39</v>
      </c>
      <c r="B68" s="15" t="s">
        <v>15</v>
      </c>
      <c r="C68" s="21"/>
      <c r="D68" s="84">
        <v>481.57</v>
      </c>
      <c r="E68" s="83"/>
      <c r="F68" s="85"/>
      <c r="G68" s="9">
        <v>3225.3</v>
      </c>
      <c r="H68" s="9">
        <v>1.07</v>
      </c>
      <c r="I68" s="69">
        <v>0.02</v>
      </c>
      <c r="J68" s="18">
        <f t="shared" si="0"/>
        <v>0</v>
      </c>
    </row>
    <row r="69" spans="1:10" s="12" customFormat="1" ht="15">
      <c r="A69" s="20" t="s">
        <v>40</v>
      </c>
      <c r="B69" s="15" t="s">
        <v>20</v>
      </c>
      <c r="C69" s="21"/>
      <c r="D69" s="84">
        <v>1926.35</v>
      </c>
      <c r="E69" s="83"/>
      <c r="F69" s="85"/>
      <c r="G69" s="9">
        <v>3225.3</v>
      </c>
      <c r="H69" s="9">
        <v>1.07</v>
      </c>
      <c r="I69" s="69">
        <v>0.07</v>
      </c>
      <c r="J69" s="18">
        <f t="shared" si="0"/>
        <v>0</v>
      </c>
    </row>
    <row r="70" spans="1:10" s="12" customFormat="1" ht="25.5">
      <c r="A70" s="20" t="s">
        <v>19</v>
      </c>
      <c r="B70" s="15" t="s">
        <v>15</v>
      </c>
      <c r="C70" s="21"/>
      <c r="D70" s="84">
        <v>3993.93</v>
      </c>
      <c r="E70" s="83"/>
      <c r="F70" s="85"/>
      <c r="G70" s="9">
        <v>3225.3</v>
      </c>
      <c r="H70" s="9">
        <v>1.07</v>
      </c>
      <c r="I70" s="69">
        <v>0.07</v>
      </c>
      <c r="J70" s="18">
        <f t="shared" si="0"/>
        <v>0</v>
      </c>
    </row>
    <row r="71" spans="1:10" s="12" customFormat="1" ht="28.5" customHeight="1">
      <c r="A71" s="20" t="s">
        <v>73</v>
      </c>
      <c r="B71" s="15" t="s">
        <v>15</v>
      </c>
      <c r="C71" s="21"/>
      <c r="D71" s="84">
        <v>3391.27</v>
      </c>
      <c r="E71" s="83"/>
      <c r="F71" s="85"/>
      <c r="G71" s="9">
        <v>3225.3</v>
      </c>
      <c r="H71" s="9">
        <v>1.07</v>
      </c>
      <c r="I71" s="69">
        <v>0.01</v>
      </c>
      <c r="J71" s="18">
        <f t="shared" si="0"/>
        <v>0</v>
      </c>
    </row>
    <row r="72" spans="1:10" s="12" customFormat="1" ht="32.25" customHeight="1">
      <c r="A72" s="44" t="s">
        <v>155</v>
      </c>
      <c r="B72" s="75" t="s">
        <v>44</v>
      </c>
      <c r="C72" s="110"/>
      <c r="D72" s="118">
        <v>0</v>
      </c>
      <c r="E72" s="86"/>
      <c r="F72" s="109"/>
      <c r="G72" s="9">
        <v>3225.3</v>
      </c>
      <c r="H72" s="9"/>
      <c r="I72" s="69"/>
      <c r="J72" s="18">
        <f t="shared" si="0"/>
        <v>0</v>
      </c>
    </row>
    <row r="73" spans="1:10" s="12" customFormat="1" ht="23.25" customHeight="1">
      <c r="A73" s="44" t="s">
        <v>158</v>
      </c>
      <c r="B73" s="75" t="s">
        <v>44</v>
      </c>
      <c r="C73" s="110"/>
      <c r="D73" s="118">
        <v>0</v>
      </c>
      <c r="E73" s="86"/>
      <c r="F73" s="109"/>
      <c r="G73" s="9"/>
      <c r="H73" s="9"/>
      <c r="I73" s="69"/>
      <c r="J73" s="18">
        <f t="shared" si="0"/>
        <v>0</v>
      </c>
    </row>
    <row r="74" spans="1:10" s="12" customFormat="1" ht="21.75" customHeight="1">
      <c r="A74" s="44" t="s">
        <v>171</v>
      </c>
      <c r="B74" s="75" t="s">
        <v>15</v>
      </c>
      <c r="C74" s="110"/>
      <c r="D74" s="118">
        <v>4111.2</v>
      </c>
      <c r="E74" s="86"/>
      <c r="F74" s="109"/>
      <c r="G74" s="9">
        <v>3225.3</v>
      </c>
      <c r="H74" s="9"/>
      <c r="I74" s="69"/>
      <c r="J74" s="18">
        <f t="shared" si="0"/>
        <v>0</v>
      </c>
    </row>
    <row r="75" spans="1:10" s="12" customFormat="1" ht="30.75" customHeight="1">
      <c r="A75" s="132" t="s">
        <v>164</v>
      </c>
      <c r="B75" s="133" t="s">
        <v>44</v>
      </c>
      <c r="C75" s="110"/>
      <c r="D75" s="118">
        <v>2496.02</v>
      </c>
      <c r="E75" s="86"/>
      <c r="F75" s="109"/>
      <c r="G75" s="9">
        <v>3225.3</v>
      </c>
      <c r="H75" s="9"/>
      <c r="I75" s="69"/>
      <c r="J75" s="18">
        <f t="shared" si="0"/>
        <v>0</v>
      </c>
    </row>
    <row r="76" spans="1:10" s="18" customFormat="1" ht="29.25" customHeight="1">
      <c r="A76" s="16" t="s">
        <v>34</v>
      </c>
      <c r="B76" s="17"/>
      <c r="C76" s="13" t="s">
        <v>145</v>
      </c>
      <c r="D76" s="79">
        <f>D77+D78+D79+D80+D81+D82+D84+D83+D85+D86</f>
        <v>25589.68</v>
      </c>
      <c r="E76" s="79">
        <f>D76/G76</f>
        <v>7.93</v>
      </c>
      <c r="F76" s="81">
        <f>E76/12</f>
        <v>0.66</v>
      </c>
      <c r="G76" s="9">
        <v>3225.3</v>
      </c>
      <c r="H76" s="9">
        <v>1.07</v>
      </c>
      <c r="I76" s="69">
        <v>0.89</v>
      </c>
      <c r="J76" s="18">
        <f t="shared" si="0"/>
        <v>0.660833333333333</v>
      </c>
    </row>
    <row r="77" spans="1:10" s="12" customFormat="1" ht="21.75" customHeight="1">
      <c r="A77" s="132" t="s">
        <v>74</v>
      </c>
      <c r="B77" s="75" t="s">
        <v>42</v>
      </c>
      <c r="C77" s="111"/>
      <c r="D77" s="119">
        <v>1027.21</v>
      </c>
      <c r="E77" s="83"/>
      <c r="F77" s="85"/>
      <c r="G77" s="9">
        <v>3225.3</v>
      </c>
      <c r="H77" s="9"/>
      <c r="I77" s="69"/>
      <c r="J77" s="18">
        <f t="shared" si="0"/>
        <v>0</v>
      </c>
    </row>
    <row r="78" spans="1:10" s="12" customFormat="1" ht="30.75" customHeight="1">
      <c r="A78" s="132" t="s">
        <v>75</v>
      </c>
      <c r="B78" s="75" t="s">
        <v>15</v>
      </c>
      <c r="C78" s="111"/>
      <c r="D78" s="119">
        <v>684.81</v>
      </c>
      <c r="E78" s="83"/>
      <c r="F78" s="85"/>
      <c r="G78" s="9">
        <v>3225.3</v>
      </c>
      <c r="H78" s="9"/>
      <c r="I78" s="69"/>
      <c r="J78" s="18">
        <f t="shared" si="0"/>
        <v>0</v>
      </c>
    </row>
    <row r="79" spans="1:10" s="12" customFormat="1" ht="18" customHeight="1">
      <c r="A79" s="132" t="s">
        <v>76</v>
      </c>
      <c r="B79" s="75" t="s">
        <v>44</v>
      </c>
      <c r="C79" s="111"/>
      <c r="D79" s="119">
        <v>718.68</v>
      </c>
      <c r="E79" s="83"/>
      <c r="F79" s="85"/>
      <c r="G79" s="9">
        <v>3225.3</v>
      </c>
      <c r="H79" s="9"/>
      <c r="I79" s="69"/>
      <c r="J79" s="18">
        <f t="shared" si="0"/>
        <v>0</v>
      </c>
    </row>
    <row r="80" spans="1:10" s="12" customFormat="1" ht="25.5">
      <c r="A80" s="132" t="s">
        <v>77</v>
      </c>
      <c r="B80" s="75" t="s">
        <v>78</v>
      </c>
      <c r="C80" s="111"/>
      <c r="D80" s="119">
        <v>684.81</v>
      </c>
      <c r="E80" s="83"/>
      <c r="F80" s="85"/>
      <c r="G80" s="9">
        <v>3225.3</v>
      </c>
      <c r="H80" s="9"/>
      <c r="I80" s="69"/>
      <c r="J80" s="18">
        <f t="shared" si="0"/>
        <v>0</v>
      </c>
    </row>
    <row r="81" spans="1:10" s="12" customFormat="1" ht="20.25" customHeight="1">
      <c r="A81" s="132" t="s">
        <v>79</v>
      </c>
      <c r="B81" s="15" t="s">
        <v>15</v>
      </c>
      <c r="C81" s="111"/>
      <c r="D81" s="84">
        <v>1851.38</v>
      </c>
      <c r="E81" s="83"/>
      <c r="F81" s="85"/>
      <c r="G81" s="9">
        <v>3225.3</v>
      </c>
      <c r="H81" s="9">
        <v>1.07</v>
      </c>
      <c r="I81" s="69">
        <v>0.03</v>
      </c>
      <c r="J81" s="18">
        <f t="shared" si="0"/>
        <v>0</v>
      </c>
    </row>
    <row r="82" spans="1:10" s="12" customFormat="1" ht="23.25" customHeight="1">
      <c r="A82" s="132" t="s">
        <v>71</v>
      </c>
      <c r="B82" s="75" t="s">
        <v>7</v>
      </c>
      <c r="C82" s="20"/>
      <c r="D82" s="120">
        <v>2435.6</v>
      </c>
      <c r="E82" s="86"/>
      <c r="F82" s="109"/>
      <c r="G82" s="9">
        <v>3225.3</v>
      </c>
      <c r="H82" s="9"/>
      <c r="I82" s="69"/>
      <c r="J82" s="18">
        <f t="shared" si="0"/>
        <v>0</v>
      </c>
    </row>
    <row r="83" spans="1:10" s="12" customFormat="1" ht="18" customHeight="1">
      <c r="A83" s="132" t="s">
        <v>122</v>
      </c>
      <c r="B83" s="75"/>
      <c r="C83" s="112"/>
      <c r="D83" s="121">
        <v>13424.22</v>
      </c>
      <c r="E83" s="86"/>
      <c r="F83" s="109"/>
      <c r="G83" s="9">
        <v>3225.3</v>
      </c>
      <c r="H83" s="9"/>
      <c r="I83" s="69"/>
      <c r="J83" s="18">
        <f t="shared" si="0"/>
        <v>0</v>
      </c>
    </row>
    <row r="84" spans="1:10" s="12" customFormat="1" ht="23.25" customHeight="1">
      <c r="A84" s="132" t="s">
        <v>156</v>
      </c>
      <c r="B84" s="75" t="s">
        <v>44</v>
      </c>
      <c r="C84" s="112"/>
      <c r="D84" s="121">
        <v>0</v>
      </c>
      <c r="E84" s="86"/>
      <c r="F84" s="109"/>
      <c r="G84" s="9">
        <v>3225.3</v>
      </c>
      <c r="H84" s="9"/>
      <c r="I84" s="69"/>
      <c r="J84" s="18">
        <f t="shared" si="0"/>
        <v>0</v>
      </c>
    </row>
    <row r="85" spans="1:10" s="12" customFormat="1" ht="31.5" customHeight="1">
      <c r="A85" s="132" t="s">
        <v>121</v>
      </c>
      <c r="B85" s="133" t="s">
        <v>15</v>
      </c>
      <c r="C85" s="112"/>
      <c r="D85" s="121">
        <v>4762.97</v>
      </c>
      <c r="E85" s="86"/>
      <c r="F85" s="109"/>
      <c r="G85" s="9">
        <v>3225.3</v>
      </c>
      <c r="H85" s="9"/>
      <c r="I85" s="69"/>
      <c r="J85" s="18">
        <f t="shared" si="0"/>
        <v>0</v>
      </c>
    </row>
    <row r="86" spans="1:10" s="12" customFormat="1" ht="31.5" customHeight="1">
      <c r="A86" s="132" t="s">
        <v>120</v>
      </c>
      <c r="B86" s="133" t="s">
        <v>43</v>
      </c>
      <c r="C86" s="112"/>
      <c r="D86" s="121">
        <v>0</v>
      </c>
      <c r="E86" s="86"/>
      <c r="F86" s="109"/>
      <c r="G86" s="9">
        <v>3225.3</v>
      </c>
      <c r="H86" s="9"/>
      <c r="I86" s="69"/>
      <c r="J86" s="18">
        <f t="shared" si="0"/>
        <v>0</v>
      </c>
    </row>
    <row r="87" spans="1:10" s="12" customFormat="1" ht="30">
      <c r="A87" s="128" t="s">
        <v>35</v>
      </c>
      <c r="B87" s="15"/>
      <c r="C87" s="19" t="s">
        <v>146</v>
      </c>
      <c r="D87" s="79">
        <f>D89+D91+D90+D88</f>
        <v>5790.51</v>
      </c>
      <c r="E87" s="79">
        <f>D87/G87</f>
        <v>1.8</v>
      </c>
      <c r="F87" s="81">
        <f>E87/12</f>
        <v>0.15</v>
      </c>
      <c r="G87" s="9">
        <v>3225.3</v>
      </c>
      <c r="H87" s="9">
        <v>1.07</v>
      </c>
      <c r="I87" s="69">
        <v>0.37</v>
      </c>
      <c r="J87" s="18">
        <f t="shared" si="0"/>
        <v>0.15</v>
      </c>
    </row>
    <row r="88" spans="1:10" s="12" customFormat="1" ht="20.25" customHeight="1">
      <c r="A88" s="132" t="s">
        <v>172</v>
      </c>
      <c r="B88" s="134" t="s">
        <v>15</v>
      </c>
      <c r="C88" s="19"/>
      <c r="D88" s="84">
        <v>1018.26</v>
      </c>
      <c r="E88" s="83"/>
      <c r="F88" s="85"/>
      <c r="G88" s="9">
        <v>3225.3</v>
      </c>
      <c r="H88" s="9">
        <v>1.07</v>
      </c>
      <c r="I88" s="69">
        <v>0.02</v>
      </c>
      <c r="J88" s="18">
        <f t="shared" si="0"/>
        <v>0</v>
      </c>
    </row>
    <row r="89" spans="1:10" s="12" customFormat="1" ht="22.5" customHeight="1">
      <c r="A89" s="130" t="s">
        <v>157</v>
      </c>
      <c r="B89" s="133" t="s">
        <v>44</v>
      </c>
      <c r="C89" s="19"/>
      <c r="D89" s="119">
        <v>0</v>
      </c>
      <c r="E89" s="83"/>
      <c r="F89" s="85"/>
      <c r="G89" s="9">
        <v>3225.3</v>
      </c>
      <c r="H89" s="9"/>
      <c r="I89" s="69"/>
      <c r="J89" s="18">
        <f t="shared" si="0"/>
        <v>0</v>
      </c>
    </row>
    <row r="90" spans="1:10" s="12" customFormat="1" ht="21" customHeight="1">
      <c r="A90" s="132" t="s">
        <v>62</v>
      </c>
      <c r="B90" s="133" t="s">
        <v>43</v>
      </c>
      <c r="C90" s="19"/>
      <c r="D90" s="84">
        <v>4772.25</v>
      </c>
      <c r="E90" s="83"/>
      <c r="F90" s="85"/>
      <c r="G90" s="9"/>
      <c r="H90" s="9"/>
      <c r="I90" s="69"/>
      <c r="J90" s="18">
        <f t="shared" si="0"/>
        <v>0</v>
      </c>
    </row>
    <row r="91" spans="1:10" s="12" customFormat="1" ht="25.5">
      <c r="A91" s="132" t="s">
        <v>124</v>
      </c>
      <c r="B91" s="133" t="s">
        <v>44</v>
      </c>
      <c r="C91" s="19"/>
      <c r="D91" s="84">
        <v>0</v>
      </c>
      <c r="E91" s="83"/>
      <c r="F91" s="85"/>
      <c r="G91" s="9">
        <v>3225.3</v>
      </c>
      <c r="H91" s="9">
        <v>1.07</v>
      </c>
      <c r="I91" s="69">
        <v>0.1</v>
      </c>
      <c r="J91" s="18">
        <f t="shared" si="0"/>
        <v>0</v>
      </c>
    </row>
    <row r="92" spans="1:10" s="12" customFormat="1" ht="15">
      <c r="A92" s="128" t="s">
        <v>125</v>
      </c>
      <c r="B92" s="134"/>
      <c r="C92" s="82" t="s">
        <v>147</v>
      </c>
      <c r="D92" s="79">
        <f>D93+D94+D95+D96+D97+D98</f>
        <v>14741.84</v>
      </c>
      <c r="E92" s="79">
        <f>D92/G92</f>
        <v>4.57</v>
      </c>
      <c r="F92" s="81">
        <f>E92/12</f>
        <v>0.38</v>
      </c>
      <c r="G92" s="9">
        <v>3225.3</v>
      </c>
      <c r="H92" s="9">
        <v>1.07</v>
      </c>
      <c r="I92" s="69">
        <v>0.2</v>
      </c>
      <c r="J92" s="18">
        <f t="shared" si="0"/>
        <v>0.380833333333333</v>
      </c>
    </row>
    <row r="93" spans="1:10" s="12" customFormat="1" ht="18.75" customHeight="1">
      <c r="A93" s="132" t="s">
        <v>126</v>
      </c>
      <c r="B93" s="134" t="s">
        <v>7</v>
      </c>
      <c r="C93" s="82"/>
      <c r="D93" s="84">
        <v>0</v>
      </c>
      <c r="E93" s="83"/>
      <c r="F93" s="85"/>
      <c r="G93" s="9">
        <v>3225.3</v>
      </c>
      <c r="H93" s="9">
        <v>1.07</v>
      </c>
      <c r="I93" s="69">
        <v>0.13</v>
      </c>
      <c r="J93" s="18">
        <f t="shared" si="0"/>
        <v>0</v>
      </c>
    </row>
    <row r="94" spans="1:10" s="12" customFormat="1" ht="49.5" customHeight="1">
      <c r="A94" s="132" t="s">
        <v>127</v>
      </c>
      <c r="B94" s="134" t="s">
        <v>15</v>
      </c>
      <c r="C94" s="82"/>
      <c r="D94" s="84">
        <v>13735.03</v>
      </c>
      <c r="E94" s="83"/>
      <c r="F94" s="85"/>
      <c r="G94" s="9">
        <v>3225.3</v>
      </c>
      <c r="H94" s="9">
        <v>1.07</v>
      </c>
      <c r="I94" s="69">
        <v>0.02</v>
      </c>
      <c r="J94" s="18">
        <f t="shared" si="0"/>
        <v>0</v>
      </c>
    </row>
    <row r="95" spans="1:10" s="12" customFormat="1" ht="42.75" customHeight="1">
      <c r="A95" s="132" t="s">
        <v>128</v>
      </c>
      <c r="B95" s="134" t="s">
        <v>15</v>
      </c>
      <c r="C95" s="82"/>
      <c r="D95" s="84">
        <v>1006.81</v>
      </c>
      <c r="E95" s="83"/>
      <c r="F95" s="85"/>
      <c r="G95" s="9">
        <v>3225.3</v>
      </c>
      <c r="H95" s="9">
        <v>1.07</v>
      </c>
      <c r="I95" s="69">
        <v>0</v>
      </c>
      <c r="J95" s="18">
        <f t="shared" si="0"/>
        <v>0</v>
      </c>
    </row>
    <row r="96" spans="1:10" s="12" customFormat="1" ht="25.5">
      <c r="A96" s="132" t="s">
        <v>129</v>
      </c>
      <c r="B96" s="134" t="s">
        <v>10</v>
      </c>
      <c r="C96" s="82"/>
      <c r="D96" s="84">
        <f>E96*G96</f>
        <v>0</v>
      </c>
      <c r="E96" s="83"/>
      <c r="F96" s="85"/>
      <c r="G96" s="9">
        <v>3225.3</v>
      </c>
      <c r="H96" s="9">
        <v>1.07</v>
      </c>
      <c r="I96" s="69">
        <v>0</v>
      </c>
      <c r="J96" s="18">
        <f t="shared" si="0"/>
        <v>0</v>
      </c>
    </row>
    <row r="97" spans="1:10" s="12" customFormat="1" ht="21.75" customHeight="1">
      <c r="A97" s="132" t="s">
        <v>130</v>
      </c>
      <c r="B97" s="133" t="s">
        <v>80</v>
      </c>
      <c r="C97" s="82"/>
      <c r="D97" s="84">
        <f>E97*G97</f>
        <v>0</v>
      </c>
      <c r="E97" s="83"/>
      <c r="F97" s="85"/>
      <c r="G97" s="9">
        <v>3225.3</v>
      </c>
      <c r="H97" s="9">
        <v>1.07</v>
      </c>
      <c r="I97" s="69">
        <v>0</v>
      </c>
      <c r="J97" s="18">
        <f t="shared" si="0"/>
        <v>0</v>
      </c>
    </row>
    <row r="98" spans="1:10" s="12" customFormat="1" ht="60" customHeight="1">
      <c r="A98" s="132" t="s">
        <v>131</v>
      </c>
      <c r="B98" s="133" t="s">
        <v>67</v>
      </c>
      <c r="C98" s="82"/>
      <c r="D98" s="84">
        <f>E98*G98</f>
        <v>0</v>
      </c>
      <c r="E98" s="83"/>
      <c r="F98" s="85"/>
      <c r="G98" s="9">
        <v>3225.3</v>
      </c>
      <c r="H98" s="9">
        <v>1.07</v>
      </c>
      <c r="I98" s="69">
        <v>0</v>
      </c>
      <c r="J98" s="18">
        <f t="shared" si="0"/>
        <v>0</v>
      </c>
    </row>
    <row r="99" spans="1:10" s="12" customFormat="1" ht="17.25" customHeight="1">
      <c r="A99" s="16" t="s">
        <v>36</v>
      </c>
      <c r="B99" s="15"/>
      <c r="C99" s="82" t="s">
        <v>148</v>
      </c>
      <c r="D99" s="79">
        <f>D100</f>
        <v>0</v>
      </c>
      <c r="E99" s="79">
        <f>D99/G99</f>
        <v>0</v>
      </c>
      <c r="F99" s="81">
        <f>E99/12</f>
        <v>0</v>
      </c>
      <c r="G99" s="9">
        <v>3225.3</v>
      </c>
      <c r="H99" s="9">
        <v>1.07</v>
      </c>
      <c r="I99" s="69">
        <v>0.11</v>
      </c>
      <c r="J99" s="18">
        <f t="shared" si="0"/>
        <v>0</v>
      </c>
    </row>
    <row r="100" spans="1:10" s="12" customFormat="1" ht="17.25" customHeight="1">
      <c r="A100" s="20" t="s">
        <v>33</v>
      </c>
      <c r="B100" s="15" t="s">
        <v>15</v>
      </c>
      <c r="C100" s="82"/>
      <c r="D100" s="84">
        <v>0</v>
      </c>
      <c r="E100" s="83"/>
      <c r="F100" s="85"/>
      <c r="G100" s="9">
        <v>3225.3</v>
      </c>
      <c r="H100" s="9">
        <v>1.07</v>
      </c>
      <c r="I100" s="69">
        <v>0.02</v>
      </c>
      <c r="J100" s="18">
        <f t="shared" si="0"/>
        <v>0</v>
      </c>
    </row>
    <row r="101" spans="1:10" s="9" customFormat="1" ht="15">
      <c r="A101" s="16" t="s">
        <v>38</v>
      </c>
      <c r="B101" s="17"/>
      <c r="C101" s="13" t="s">
        <v>149</v>
      </c>
      <c r="D101" s="79">
        <f>D103+D102</f>
        <v>0</v>
      </c>
      <c r="E101" s="79">
        <f>D101/G101</f>
        <v>0</v>
      </c>
      <c r="F101" s="81">
        <f>E101/12</f>
        <v>0</v>
      </c>
      <c r="G101" s="9">
        <v>3225.3</v>
      </c>
      <c r="H101" s="9">
        <v>1.07</v>
      </c>
      <c r="I101" s="69">
        <v>0.03</v>
      </c>
      <c r="J101" s="18">
        <f t="shared" si="0"/>
        <v>0</v>
      </c>
    </row>
    <row r="102" spans="1:10" s="12" customFormat="1" ht="44.25" customHeight="1">
      <c r="A102" s="130" t="s">
        <v>132</v>
      </c>
      <c r="B102" s="133" t="s">
        <v>20</v>
      </c>
      <c r="C102" s="39"/>
      <c r="D102" s="122">
        <v>0</v>
      </c>
      <c r="E102" s="86"/>
      <c r="F102" s="109"/>
      <c r="G102" s="9">
        <v>3225.3</v>
      </c>
      <c r="H102" s="9"/>
      <c r="I102" s="69"/>
      <c r="J102" s="18">
        <f t="shared" si="0"/>
        <v>0</v>
      </c>
    </row>
    <row r="103" spans="1:10" s="12" customFormat="1" ht="25.5">
      <c r="A103" s="130" t="s">
        <v>133</v>
      </c>
      <c r="B103" s="133" t="s">
        <v>67</v>
      </c>
      <c r="C103" s="39"/>
      <c r="D103" s="122">
        <v>0</v>
      </c>
      <c r="E103" s="86"/>
      <c r="F103" s="109"/>
      <c r="G103" s="9">
        <v>3225.3</v>
      </c>
      <c r="H103" s="9"/>
      <c r="I103" s="69"/>
      <c r="J103" s="18">
        <f t="shared" si="0"/>
        <v>0</v>
      </c>
    </row>
    <row r="104" spans="1:10" s="9" customFormat="1" ht="15">
      <c r="A104" s="16" t="s">
        <v>37</v>
      </c>
      <c r="B104" s="17"/>
      <c r="C104" s="13" t="s">
        <v>143</v>
      </c>
      <c r="D104" s="79">
        <f>D105</f>
        <v>0</v>
      </c>
      <c r="E104" s="79">
        <f>D104/G104</f>
        <v>0</v>
      </c>
      <c r="F104" s="81">
        <f>E104/12</f>
        <v>0</v>
      </c>
      <c r="G104" s="9">
        <v>3225.3</v>
      </c>
      <c r="H104" s="9">
        <v>1.07</v>
      </c>
      <c r="I104" s="69">
        <v>0.06</v>
      </c>
      <c r="J104" s="18">
        <f t="shared" si="0"/>
        <v>0</v>
      </c>
    </row>
    <row r="105" spans="1:10" s="12" customFormat="1" ht="15">
      <c r="A105" s="20" t="s">
        <v>166</v>
      </c>
      <c r="B105" s="15" t="s">
        <v>42</v>
      </c>
      <c r="C105" s="21"/>
      <c r="D105" s="84">
        <v>0</v>
      </c>
      <c r="E105" s="83"/>
      <c r="F105" s="85"/>
      <c r="G105" s="9">
        <v>3225.3</v>
      </c>
      <c r="H105" s="9">
        <v>1.07</v>
      </c>
      <c r="I105" s="69">
        <v>0.02</v>
      </c>
      <c r="J105" s="18">
        <f t="shared" si="0"/>
        <v>0</v>
      </c>
    </row>
    <row r="106" spans="1:10" s="12" customFormat="1" ht="25.5" customHeight="1" thickBot="1">
      <c r="A106" s="103" t="s">
        <v>45</v>
      </c>
      <c r="B106" s="104" t="s">
        <v>15</v>
      </c>
      <c r="C106" s="105"/>
      <c r="D106" s="106">
        <f>E106*G106</f>
        <v>0</v>
      </c>
      <c r="E106" s="107">
        <f>F106*12</f>
        <v>0</v>
      </c>
      <c r="F106" s="108">
        <v>0</v>
      </c>
      <c r="G106" s="9">
        <v>3225.3</v>
      </c>
      <c r="H106" s="9">
        <v>1.07</v>
      </c>
      <c r="I106" s="69">
        <v>0</v>
      </c>
      <c r="J106" s="18">
        <f t="shared" si="0"/>
        <v>0</v>
      </c>
    </row>
    <row r="107" spans="1:10" s="9" customFormat="1" ht="147.75" thickBot="1">
      <c r="A107" s="135" t="s">
        <v>173</v>
      </c>
      <c r="B107" s="124" t="s">
        <v>10</v>
      </c>
      <c r="C107" s="24"/>
      <c r="D107" s="88">
        <v>50000</v>
      </c>
      <c r="E107" s="88">
        <f>D107/G107</f>
        <v>15.5</v>
      </c>
      <c r="F107" s="94">
        <f>E107/12</f>
        <v>1.29</v>
      </c>
      <c r="G107" s="9">
        <v>3225.3</v>
      </c>
      <c r="H107" s="9">
        <v>1.07</v>
      </c>
      <c r="I107" s="69">
        <v>1.03</v>
      </c>
      <c r="J107" s="18">
        <f t="shared" si="0"/>
        <v>1.29166666666667</v>
      </c>
    </row>
    <row r="108" spans="1:10" s="9" customFormat="1" ht="45.75" thickBot="1">
      <c r="A108" s="34" t="s">
        <v>49</v>
      </c>
      <c r="B108" s="124"/>
      <c r="C108" s="115" t="s">
        <v>168</v>
      </c>
      <c r="D108" s="116">
        <v>56631.33</v>
      </c>
      <c r="E108" s="116">
        <f>D108/G108</f>
        <v>17.56</v>
      </c>
      <c r="F108" s="117">
        <f>E108/12</f>
        <v>1.46</v>
      </c>
      <c r="G108" s="9">
        <v>3225.3</v>
      </c>
      <c r="I108" s="69"/>
      <c r="J108" s="18"/>
    </row>
    <row r="109" spans="1:10" s="41" customFormat="1" ht="24" customHeight="1" thickBot="1">
      <c r="A109" s="113" t="s">
        <v>60</v>
      </c>
      <c r="B109" s="114" t="s">
        <v>9</v>
      </c>
      <c r="C109" s="115"/>
      <c r="D109" s="116">
        <f>E109*G109</f>
        <v>73536.84</v>
      </c>
      <c r="E109" s="116">
        <f>12*F109</f>
        <v>22.8</v>
      </c>
      <c r="F109" s="117">
        <v>1.9</v>
      </c>
      <c r="G109" s="9">
        <v>3225.3</v>
      </c>
      <c r="I109" s="71"/>
      <c r="J109" s="18">
        <f t="shared" si="0"/>
        <v>1.9</v>
      </c>
    </row>
    <row r="110" spans="1:9" s="9" customFormat="1" ht="19.5" thickBot="1">
      <c r="A110" s="34" t="s">
        <v>30</v>
      </c>
      <c r="B110" s="7"/>
      <c r="C110" s="24"/>
      <c r="D110" s="78">
        <f>D109+D107+D104+D101+D99+D92+D87+D76+D60+D59+D58+D57+D56+D55+D54+D49+D43+D42+D41+D40+D39+D28+D14+D108</f>
        <v>788148.56</v>
      </c>
      <c r="E110" s="78">
        <f>E109+E107+E104+E101+E99+E92+E87+E76+E60+E59+E58+E57+E56+E55+E54+E49+E43+E42+E41+E40+E39+E28+E14+E108</f>
        <v>244.37</v>
      </c>
      <c r="F110" s="78">
        <f>F109+F107+F104+F101+F99+F92+F87+F76+F60+F59+F58+F57+F56+F55+F54+F49+F43+F42+F41+F40+F39+F28+F14+F108</f>
        <v>20.36</v>
      </c>
      <c r="G110" s="9">
        <v>3225.3</v>
      </c>
      <c r="I110" s="69"/>
    </row>
    <row r="111" spans="1:9" s="9" customFormat="1" ht="18.75">
      <c r="A111" s="136"/>
      <c r="B111" s="137"/>
      <c r="C111" s="49"/>
      <c r="D111" s="89"/>
      <c r="E111" s="89"/>
      <c r="F111" s="89"/>
      <c r="I111" s="69"/>
    </row>
    <row r="112" spans="1:9" s="9" customFormat="1" ht="18.75">
      <c r="A112" s="136"/>
      <c r="B112" s="137"/>
      <c r="C112" s="49"/>
      <c r="D112" s="89"/>
      <c r="E112" s="89"/>
      <c r="F112" s="89"/>
      <c r="I112" s="69"/>
    </row>
    <row r="113" spans="1:9" s="25" customFormat="1" ht="20.25" thickBot="1">
      <c r="A113" s="29"/>
      <c r="B113" s="30"/>
      <c r="C113" s="31"/>
      <c r="D113" s="90"/>
      <c r="E113" s="90"/>
      <c r="F113" s="90"/>
      <c r="G113" s="9"/>
      <c r="I113" s="72"/>
    </row>
    <row r="114" spans="1:9" s="9" customFormat="1" ht="19.5" thickBot="1">
      <c r="A114" s="63" t="s">
        <v>58</v>
      </c>
      <c r="B114" s="7"/>
      <c r="C114" s="24"/>
      <c r="D114" s="88">
        <f>D115+D116+D117</f>
        <v>318447.56</v>
      </c>
      <c r="E114" s="88">
        <f>E115+E116+E117</f>
        <v>98.74</v>
      </c>
      <c r="F114" s="88">
        <f>F115+F116+F117</f>
        <v>8.23</v>
      </c>
      <c r="G114" s="9">
        <v>3225.3</v>
      </c>
      <c r="I114" s="69"/>
    </row>
    <row r="115" spans="1:9" s="41" customFormat="1" ht="15">
      <c r="A115" s="44" t="s">
        <v>82</v>
      </c>
      <c r="B115" s="42"/>
      <c r="C115" s="43"/>
      <c r="D115" s="76">
        <v>263526.37</v>
      </c>
      <c r="E115" s="76">
        <f>D115/G115</f>
        <v>81.71</v>
      </c>
      <c r="F115" s="77">
        <f>E115/12</f>
        <v>6.81</v>
      </c>
      <c r="G115" s="9">
        <v>3225.3</v>
      </c>
      <c r="I115" s="71"/>
    </row>
    <row r="116" spans="1:9" s="41" customFormat="1" ht="29.25" customHeight="1">
      <c r="A116" s="44" t="s">
        <v>159</v>
      </c>
      <c r="B116" s="42"/>
      <c r="C116" s="43"/>
      <c r="D116" s="76">
        <v>42429.74</v>
      </c>
      <c r="E116" s="76">
        <f>D116/G116</f>
        <v>13.16</v>
      </c>
      <c r="F116" s="77">
        <f>E116/12</f>
        <v>1.1</v>
      </c>
      <c r="G116" s="9">
        <v>3225.3</v>
      </c>
      <c r="I116" s="71"/>
    </row>
    <row r="117" spans="1:9" s="41" customFormat="1" ht="24" customHeight="1">
      <c r="A117" s="44" t="s">
        <v>154</v>
      </c>
      <c r="B117" s="42"/>
      <c r="C117" s="43"/>
      <c r="D117" s="76">
        <v>12491.45</v>
      </c>
      <c r="E117" s="76">
        <f>D117/G117</f>
        <v>3.87</v>
      </c>
      <c r="F117" s="77">
        <f>E117/12</f>
        <v>0.32</v>
      </c>
      <c r="G117" s="9">
        <v>3225.3</v>
      </c>
      <c r="I117" s="71"/>
    </row>
    <row r="118" spans="1:9" s="41" customFormat="1" ht="29.25" customHeight="1">
      <c r="A118" s="162"/>
      <c r="B118" s="163"/>
      <c r="C118" s="164"/>
      <c r="D118" s="165"/>
      <c r="E118" s="165"/>
      <c r="F118" s="165"/>
      <c r="G118" s="9"/>
      <c r="I118" s="71"/>
    </row>
    <row r="119" spans="1:9" s="25" customFormat="1" ht="20.25" thickBot="1">
      <c r="A119" s="29"/>
      <c r="B119" s="30"/>
      <c r="C119" s="31"/>
      <c r="D119" s="31"/>
      <c r="E119" s="31"/>
      <c r="F119" s="32"/>
      <c r="I119" s="72"/>
    </row>
    <row r="120" spans="1:9" s="64" customFormat="1" ht="19.5" thickBot="1">
      <c r="A120" s="65" t="s">
        <v>50</v>
      </c>
      <c r="B120" s="66"/>
      <c r="C120" s="58"/>
      <c r="D120" s="58">
        <f>D110+D114</f>
        <v>1106596.12</v>
      </c>
      <c r="E120" s="58">
        <f>E110+E114</f>
        <v>343.11</v>
      </c>
      <c r="F120" s="58">
        <f>F110+F114</f>
        <v>28.59</v>
      </c>
      <c r="I120" s="74"/>
    </row>
    <row r="121" spans="1:9" s="64" customFormat="1" ht="18.75">
      <c r="A121" s="138"/>
      <c r="B121" s="139"/>
      <c r="C121" s="140"/>
      <c r="D121" s="140"/>
      <c r="E121" s="140"/>
      <c r="F121" s="140"/>
      <c r="I121" s="74"/>
    </row>
    <row r="122" spans="1:9" s="64" customFormat="1" ht="18.75">
      <c r="A122" s="138"/>
      <c r="B122" s="139"/>
      <c r="C122" s="140"/>
      <c r="D122" s="140"/>
      <c r="E122" s="140"/>
      <c r="F122" s="140"/>
      <c r="I122" s="74"/>
    </row>
    <row r="123" spans="1:9" s="64" customFormat="1" ht="37.5">
      <c r="A123" s="141" t="s">
        <v>169</v>
      </c>
      <c r="B123" s="142" t="s">
        <v>7</v>
      </c>
      <c r="C123" s="143" t="s">
        <v>170</v>
      </c>
      <c r="D123" s="142"/>
      <c r="E123" s="144"/>
      <c r="F123" s="145">
        <v>50</v>
      </c>
      <c r="G123" s="64">
        <v>3225.3</v>
      </c>
      <c r="I123" s="74"/>
    </row>
    <row r="124" spans="1:9" s="64" customFormat="1" ht="18.75">
      <c r="A124" s="138"/>
      <c r="B124" s="139"/>
      <c r="C124" s="140"/>
      <c r="D124" s="140"/>
      <c r="E124" s="140"/>
      <c r="F124" s="140"/>
      <c r="I124" s="74"/>
    </row>
    <row r="125" spans="1:9" s="25" customFormat="1" ht="19.5">
      <c r="A125" s="29"/>
      <c r="B125" s="30"/>
      <c r="C125" s="31"/>
      <c r="D125" s="31"/>
      <c r="E125" s="31"/>
      <c r="F125" s="32"/>
      <c r="I125" s="72"/>
    </row>
    <row r="126" spans="1:9" s="25" customFormat="1" ht="19.5">
      <c r="A126" s="154" t="s">
        <v>26</v>
      </c>
      <c r="B126" s="154"/>
      <c r="C126" s="154"/>
      <c r="D126" s="154"/>
      <c r="E126" s="31"/>
      <c r="F126" s="32"/>
      <c r="I126" s="72"/>
    </row>
    <row r="127" spans="1:9" s="25" customFormat="1" ht="19.5">
      <c r="A127" s="27"/>
      <c r="B127" s="27"/>
      <c r="C127" s="27"/>
      <c r="D127" s="27"/>
      <c r="E127" s="31"/>
      <c r="F127" s="32"/>
      <c r="I127" s="72"/>
    </row>
    <row r="128" spans="1:9" s="25" customFormat="1" ht="19.5">
      <c r="A128" s="26" t="s">
        <v>27</v>
      </c>
      <c r="B128" s="27"/>
      <c r="C128" s="27"/>
      <c r="D128" s="27"/>
      <c r="E128" s="31"/>
      <c r="F128" s="32"/>
      <c r="I128" s="72"/>
    </row>
    <row r="129" spans="1:9" s="25" customFormat="1" ht="19.5">
      <c r="A129" s="29"/>
      <c r="B129" s="30"/>
      <c r="C129" s="31"/>
      <c r="D129" s="31"/>
      <c r="E129" s="31"/>
      <c r="F129" s="32"/>
      <c r="I129" s="72"/>
    </row>
    <row r="130" spans="1:9" s="25" customFormat="1" ht="19.5">
      <c r="A130" s="29"/>
      <c r="B130" s="30"/>
      <c r="C130" s="31"/>
      <c r="D130" s="31"/>
      <c r="E130" s="31"/>
      <c r="F130" s="32"/>
      <c r="I130" s="72"/>
    </row>
    <row r="131" spans="1:9" s="27" customFormat="1" ht="14.25">
      <c r="A131" s="154"/>
      <c r="B131" s="154"/>
      <c r="C131" s="154"/>
      <c r="D131" s="154"/>
      <c r="I131" s="73"/>
    </row>
    <row r="132" spans="6:9" s="27" customFormat="1" ht="12.75">
      <c r="F132" s="28"/>
      <c r="I132" s="73"/>
    </row>
    <row r="133" spans="1:9" s="27" customFormat="1" ht="12.75">
      <c r="A133" s="26"/>
      <c r="F133" s="28"/>
      <c r="I133" s="73"/>
    </row>
    <row r="134" spans="6:9" s="27" customFormat="1" ht="12.75">
      <c r="F134" s="28"/>
      <c r="I134" s="73"/>
    </row>
    <row r="135" spans="6:9" s="27" customFormat="1" ht="12.75">
      <c r="F135" s="28"/>
      <c r="I135" s="73"/>
    </row>
    <row r="136" spans="6:9" s="27" customFormat="1" ht="12.75">
      <c r="F136" s="28"/>
      <c r="I136" s="73"/>
    </row>
    <row r="137" spans="6:9" s="27" customFormat="1" ht="12.75">
      <c r="F137" s="28"/>
      <c r="I137" s="73"/>
    </row>
    <row r="138" spans="6:9" s="27" customFormat="1" ht="12.75">
      <c r="F138" s="28"/>
      <c r="I138" s="73"/>
    </row>
    <row r="139" spans="6:9" s="27" customFormat="1" ht="12.75">
      <c r="F139" s="28"/>
      <c r="I139" s="73"/>
    </row>
    <row r="140" spans="6:9" s="27" customFormat="1" ht="12.75">
      <c r="F140" s="28"/>
      <c r="I140" s="73"/>
    </row>
    <row r="141" spans="6:9" s="27" customFormat="1" ht="12.75">
      <c r="F141" s="28"/>
      <c r="I141" s="73"/>
    </row>
    <row r="142" spans="6:9" s="27" customFormat="1" ht="12.75">
      <c r="F142" s="28"/>
      <c r="I142" s="73"/>
    </row>
    <row r="143" spans="6:9" s="27" customFormat="1" ht="12.75">
      <c r="F143" s="28"/>
      <c r="I143" s="73"/>
    </row>
    <row r="144" spans="6:9" s="27" customFormat="1" ht="12.75">
      <c r="F144" s="28"/>
      <c r="I144" s="73"/>
    </row>
    <row r="145" spans="6:9" s="27" customFormat="1" ht="12.75">
      <c r="F145" s="28"/>
      <c r="I145" s="73"/>
    </row>
    <row r="146" spans="6:9" s="27" customFormat="1" ht="12.75">
      <c r="F146" s="28"/>
      <c r="I146" s="73"/>
    </row>
    <row r="147" spans="6:9" s="27" customFormat="1" ht="12.75">
      <c r="F147" s="28"/>
      <c r="I147" s="73"/>
    </row>
    <row r="148" spans="6:9" s="27" customFormat="1" ht="12.75">
      <c r="F148" s="28"/>
      <c r="I148" s="73"/>
    </row>
    <row r="149" spans="6:9" s="27" customFormat="1" ht="12.75">
      <c r="F149" s="28"/>
      <c r="I149" s="73"/>
    </row>
    <row r="150" spans="6:9" s="27" customFormat="1" ht="12.75">
      <c r="F150" s="28"/>
      <c r="I150" s="73"/>
    </row>
    <row r="151" spans="6:9" s="27" customFormat="1" ht="12.75">
      <c r="F151" s="28"/>
      <c r="I151" s="73"/>
    </row>
  </sheetData>
  <sheetProtection/>
  <mergeCells count="13">
    <mergeCell ref="A1:F1"/>
    <mergeCell ref="B2:F2"/>
    <mergeCell ref="B3:F3"/>
    <mergeCell ref="B4:F4"/>
    <mergeCell ref="A5:F5"/>
    <mergeCell ref="A6:H6"/>
    <mergeCell ref="A131:D131"/>
    <mergeCell ref="A7:F7"/>
    <mergeCell ref="A8:F8"/>
    <mergeCell ref="A9:F9"/>
    <mergeCell ref="A10:F10"/>
    <mergeCell ref="A13:F13"/>
    <mergeCell ref="A126:D126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2016-07-11T05:37:40Z</cp:lastPrinted>
  <dcterms:created xsi:type="dcterms:W3CDTF">2010-04-02T14:46:04Z</dcterms:created>
  <dcterms:modified xsi:type="dcterms:W3CDTF">2016-07-11T05:40:48Z</dcterms:modified>
  <cp:category/>
  <cp:version/>
  <cp:contentType/>
  <cp:contentStatus/>
</cp:coreProperties>
</file>