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330" windowWidth="15480" windowHeight="11340" activeTab="2"/>
  </bookViews>
  <sheets>
    <sheet name="проект по 290" sheetId="11" r:id="rId1"/>
    <sheet name="по заявлению" sheetId="12" r:id="rId2"/>
    <sheet name="по голосованию" sheetId="13" r:id="rId3"/>
  </sheets>
  <definedNames>
    <definedName name="_xlnm.Print_Area" localSheetId="2">'по голосованию'!$A$1:$J$132</definedName>
    <definedName name="_xlnm.Print_Area" localSheetId="1">'по заявлению'!$A$1:$J$132</definedName>
    <definedName name="_xlnm.Print_Area" localSheetId="0">'проект по 290'!$A$1:$J$144</definedName>
  </definedNames>
  <calcPr calcId="145621" fullPrecision="0"/>
</workbook>
</file>

<file path=xl/calcChain.xml><?xml version="1.0" encoding="utf-8"?>
<calcChain xmlns="http://schemas.openxmlformats.org/spreadsheetml/2006/main">
  <c r="I118" i="13" l="1"/>
  <c r="J118" i="13" s="1"/>
  <c r="J117" i="13" s="1"/>
  <c r="I117" i="13"/>
  <c r="H117" i="13"/>
  <c r="G117" i="13"/>
  <c r="F117" i="13"/>
  <c r="C117" i="13"/>
  <c r="I112" i="13"/>
  <c r="N112" i="13" s="1"/>
  <c r="I111" i="13"/>
  <c r="N111" i="13" s="1"/>
  <c r="F110" i="13"/>
  <c r="I110" i="13" s="1"/>
  <c r="J109" i="13"/>
  <c r="I109" i="13"/>
  <c r="N109" i="13" s="1"/>
  <c r="I108" i="13"/>
  <c r="C108" i="13"/>
  <c r="N107" i="13"/>
  <c r="F107" i="13"/>
  <c r="F106" i="13"/>
  <c r="N105" i="13"/>
  <c r="G105" i="13"/>
  <c r="C105" i="13"/>
  <c r="N104" i="13"/>
  <c r="F103" i="13"/>
  <c r="I103" i="13" s="1"/>
  <c r="N102" i="13"/>
  <c r="I101" i="13"/>
  <c r="N101" i="13" s="1"/>
  <c r="F101" i="13"/>
  <c r="N100" i="13"/>
  <c r="N99" i="13"/>
  <c r="N98" i="13"/>
  <c r="N97" i="13"/>
  <c r="N96" i="13"/>
  <c r="N95" i="13"/>
  <c r="I94" i="13"/>
  <c r="N94" i="13" s="1"/>
  <c r="F94" i="13"/>
  <c r="N93" i="13"/>
  <c r="N92" i="13"/>
  <c r="N91" i="13"/>
  <c r="F90" i="13"/>
  <c r="I90" i="13" s="1"/>
  <c r="N89" i="13"/>
  <c r="N88" i="13"/>
  <c r="N87" i="13"/>
  <c r="N86" i="13"/>
  <c r="N85" i="13"/>
  <c r="N84" i="13"/>
  <c r="N83" i="13"/>
  <c r="N82" i="13"/>
  <c r="N81" i="13"/>
  <c r="I80" i="13"/>
  <c r="N80" i="13" s="1"/>
  <c r="H80" i="13"/>
  <c r="H113" i="13" s="1"/>
  <c r="F80" i="13"/>
  <c r="N79" i="13"/>
  <c r="N78" i="13"/>
  <c r="N77" i="13"/>
  <c r="N75" i="13"/>
  <c r="G75" i="13"/>
  <c r="C75" i="13"/>
  <c r="N74" i="13"/>
  <c r="N73" i="13"/>
  <c r="N72" i="13"/>
  <c r="G72" i="13"/>
  <c r="C72" i="13"/>
  <c r="N71" i="13"/>
  <c r="G71" i="13"/>
  <c r="C71" i="13"/>
  <c r="N70" i="13"/>
  <c r="G70" i="13"/>
  <c r="C70" i="13"/>
  <c r="N69" i="13"/>
  <c r="N68" i="13"/>
  <c r="N67" i="13"/>
  <c r="G67" i="13"/>
  <c r="C67" i="13"/>
  <c r="N66" i="13"/>
  <c r="F65" i="13"/>
  <c r="I65" i="13" s="1"/>
  <c r="J64" i="13"/>
  <c r="I64" i="13"/>
  <c r="N64" i="13" s="1"/>
  <c r="C64" i="13"/>
  <c r="I63" i="13"/>
  <c r="N63" i="13" s="1"/>
  <c r="G63" i="13"/>
  <c r="F63" i="13"/>
  <c r="C63" i="13"/>
  <c r="N62" i="13"/>
  <c r="I62" i="13"/>
  <c r="G62" i="13"/>
  <c r="F62" i="13"/>
  <c r="C62" i="13"/>
  <c r="J61" i="13"/>
  <c r="I61" i="13"/>
  <c r="N61" i="13" s="1"/>
  <c r="G61" i="13"/>
  <c r="J60" i="13"/>
  <c r="I60" i="13"/>
  <c r="N60" i="13" s="1"/>
  <c r="G60" i="13"/>
  <c r="G80" i="13" s="1"/>
  <c r="N59" i="13"/>
  <c r="N58" i="13"/>
  <c r="N57" i="13"/>
  <c r="N56" i="13"/>
  <c r="N55" i="13"/>
  <c r="F54" i="13"/>
  <c r="I54" i="13" s="1"/>
  <c r="C54" i="13"/>
  <c r="N53" i="13"/>
  <c r="N52" i="13"/>
  <c r="N51" i="13"/>
  <c r="N50" i="13"/>
  <c r="N49" i="13"/>
  <c r="I48" i="13"/>
  <c r="N48" i="13" s="1"/>
  <c r="G48" i="13"/>
  <c r="F48" i="13"/>
  <c r="C48" i="13"/>
  <c r="I47" i="13"/>
  <c r="N47" i="13" s="1"/>
  <c r="F47" i="13"/>
  <c r="N46" i="13"/>
  <c r="I46" i="13"/>
  <c r="G46" i="13"/>
  <c r="F46" i="13"/>
  <c r="C46" i="13"/>
  <c r="I45" i="13"/>
  <c r="N45" i="13" s="1"/>
  <c r="G45" i="13"/>
  <c r="F45" i="13"/>
  <c r="C45" i="13"/>
  <c r="N44" i="13"/>
  <c r="I44" i="13"/>
  <c r="G44" i="13"/>
  <c r="F44" i="13"/>
  <c r="C44" i="13"/>
  <c r="N43" i="13"/>
  <c r="N42" i="13"/>
  <c r="N41" i="13"/>
  <c r="N40" i="13"/>
  <c r="N39" i="13"/>
  <c r="N38" i="13"/>
  <c r="N37" i="13"/>
  <c r="N36" i="13"/>
  <c r="N35" i="13"/>
  <c r="N34" i="13"/>
  <c r="I33" i="13"/>
  <c r="N33" i="13" s="1"/>
  <c r="G33" i="13"/>
  <c r="F33" i="13"/>
  <c r="C33" i="13"/>
  <c r="N32" i="13"/>
  <c r="J31" i="13"/>
  <c r="I31" i="13"/>
  <c r="J30" i="13"/>
  <c r="I30" i="13"/>
  <c r="J29" i="13"/>
  <c r="J32" i="13" s="1"/>
  <c r="J16" i="13" s="1"/>
  <c r="I29" i="13"/>
  <c r="N28" i="13"/>
  <c r="N27" i="13"/>
  <c r="N26" i="13"/>
  <c r="N24" i="13"/>
  <c r="N23" i="13"/>
  <c r="N22" i="13"/>
  <c r="N21" i="13"/>
  <c r="N20" i="13"/>
  <c r="N19" i="13"/>
  <c r="N18" i="13"/>
  <c r="N17" i="13"/>
  <c r="C16" i="13"/>
  <c r="H121" i="13" l="1"/>
  <c r="C113" i="13"/>
  <c r="J103" i="13"/>
  <c r="N103" i="13"/>
  <c r="J110" i="13"/>
  <c r="N110" i="13"/>
  <c r="I16" i="13"/>
  <c r="G16" i="13"/>
  <c r="N54" i="13"/>
  <c r="J54" i="13"/>
  <c r="G54" i="13" s="1"/>
  <c r="J65" i="13"/>
  <c r="N65" i="13"/>
  <c r="J90" i="13"/>
  <c r="N90" i="13"/>
  <c r="J47" i="13"/>
  <c r="J80" i="13"/>
  <c r="J94" i="13"/>
  <c r="J101" i="13"/>
  <c r="I106" i="13"/>
  <c r="J108" i="13"/>
  <c r="J111" i="13"/>
  <c r="F112" i="13"/>
  <c r="N108" i="13"/>
  <c r="G121" i="12"/>
  <c r="H121" i="12"/>
  <c r="I121" i="12"/>
  <c r="J121" i="12"/>
  <c r="F121" i="12"/>
  <c r="J106" i="13" l="1"/>
  <c r="N106" i="13"/>
  <c r="J113" i="13"/>
  <c r="J121" i="13" s="1"/>
  <c r="G108" i="13"/>
  <c r="G113" i="13" s="1"/>
  <c r="G121" i="13" s="1"/>
  <c r="I113" i="13"/>
  <c r="I121" i="13" s="1"/>
  <c r="N16" i="13"/>
  <c r="F16" i="13"/>
  <c r="F113" i="13" s="1"/>
  <c r="F121" i="13" s="1"/>
  <c r="G117" i="12"/>
  <c r="H117" i="12"/>
  <c r="F117" i="12"/>
  <c r="F107" i="12" l="1"/>
  <c r="F47" i="12"/>
  <c r="J118" i="12"/>
  <c r="J117" i="12" s="1"/>
  <c r="I118" i="12"/>
  <c r="I117" i="12" s="1"/>
  <c r="C117" i="12"/>
  <c r="I112" i="12"/>
  <c r="N112" i="12" s="1"/>
  <c r="J111" i="12"/>
  <c r="I111" i="12"/>
  <c r="N111" i="12" s="1"/>
  <c r="I110" i="12"/>
  <c r="J110" i="12" s="1"/>
  <c r="F110" i="12"/>
  <c r="I109" i="12"/>
  <c r="J109" i="12" s="1"/>
  <c r="I108" i="12"/>
  <c r="J108" i="12" s="1"/>
  <c r="G108" i="12" s="1"/>
  <c r="C108" i="12"/>
  <c r="N107" i="12"/>
  <c r="F106" i="12"/>
  <c r="I106" i="12" s="1"/>
  <c r="N105" i="12"/>
  <c r="G105" i="12"/>
  <c r="C105" i="12"/>
  <c r="N104" i="12"/>
  <c r="F103" i="12"/>
  <c r="I103" i="12" s="1"/>
  <c r="N102" i="12"/>
  <c r="F101" i="12"/>
  <c r="I101" i="12" s="1"/>
  <c r="J101" i="12" s="1"/>
  <c r="N100" i="12"/>
  <c r="N99" i="12"/>
  <c r="N98" i="12"/>
  <c r="N97" i="12"/>
  <c r="N96" i="12"/>
  <c r="N95" i="12"/>
  <c r="F94" i="12"/>
  <c r="I94" i="12" s="1"/>
  <c r="J94" i="12" s="1"/>
  <c r="N93" i="12"/>
  <c r="N92" i="12"/>
  <c r="N91" i="12"/>
  <c r="F90" i="12"/>
  <c r="I90" i="12" s="1"/>
  <c r="N89" i="12"/>
  <c r="N88" i="12"/>
  <c r="N87" i="12"/>
  <c r="N86" i="12"/>
  <c r="N85" i="12"/>
  <c r="N84" i="12"/>
  <c r="N83" i="12"/>
  <c r="N82" i="12"/>
  <c r="N81" i="12"/>
  <c r="H80" i="12"/>
  <c r="H113" i="12" s="1"/>
  <c r="F80" i="12"/>
  <c r="I80" i="12" s="1"/>
  <c r="J80" i="12" s="1"/>
  <c r="N79" i="12"/>
  <c r="N78" i="12"/>
  <c r="N77" i="12"/>
  <c r="N75" i="12"/>
  <c r="G75" i="12"/>
  <c r="C75" i="12"/>
  <c r="N74" i="12"/>
  <c r="N73" i="12"/>
  <c r="N72" i="12"/>
  <c r="G72" i="12"/>
  <c r="C72" i="12"/>
  <c r="N71" i="12"/>
  <c r="G71" i="12"/>
  <c r="C71" i="12"/>
  <c r="N70" i="12"/>
  <c r="G70" i="12"/>
  <c r="C70" i="12"/>
  <c r="N69" i="12"/>
  <c r="N68" i="12"/>
  <c r="N67" i="12"/>
  <c r="G67" i="12"/>
  <c r="C67" i="12"/>
  <c r="N66" i="12"/>
  <c r="F65" i="12"/>
  <c r="I65" i="12" s="1"/>
  <c r="J64" i="12"/>
  <c r="I64" i="12"/>
  <c r="N64" i="12" s="1"/>
  <c r="C64" i="12"/>
  <c r="I63" i="12"/>
  <c r="N63" i="12" s="1"/>
  <c r="G63" i="12"/>
  <c r="F63" i="12"/>
  <c r="C63" i="12"/>
  <c r="I62" i="12"/>
  <c r="N62" i="12" s="1"/>
  <c r="G62" i="12"/>
  <c r="F62" i="12"/>
  <c r="C62" i="12"/>
  <c r="I61" i="12"/>
  <c r="N61" i="12" s="1"/>
  <c r="I60" i="12"/>
  <c r="N60" i="12" s="1"/>
  <c r="N59" i="12"/>
  <c r="N58" i="12"/>
  <c r="N57" i="12"/>
  <c r="N56" i="12"/>
  <c r="N55" i="12"/>
  <c r="F54" i="12"/>
  <c r="I54" i="12" s="1"/>
  <c r="C54" i="12"/>
  <c r="N53" i="12"/>
  <c r="N52" i="12"/>
  <c r="N51" i="12"/>
  <c r="N50" i="12"/>
  <c r="N49" i="12"/>
  <c r="I48" i="12"/>
  <c r="N48" i="12" s="1"/>
  <c r="G48" i="12"/>
  <c r="F48" i="12"/>
  <c r="C48" i="12"/>
  <c r="I47" i="12"/>
  <c r="J47" i="12" s="1"/>
  <c r="I46" i="12"/>
  <c r="N46" i="12" s="1"/>
  <c r="G46" i="12"/>
  <c r="F46" i="12"/>
  <c r="C46" i="12"/>
  <c r="I45" i="12"/>
  <c r="N45" i="12" s="1"/>
  <c r="G45" i="12"/>
  <c r="C45" i="12"/>
  <c r="I44" i="12"/>
  <c r="F44" i="12" s="1"/>
  <c r="G44" i="12"/>
  <c r="C44" i="12"/>
  <c r="N43" i="12"/>
  <c r="N42" i="12"/>
  <c r="N41" i="12"/>
  <c r="N40" i="12"/>
  <c r="N39" i="12"/>
  <c r="N38" i="12"/>
  <c r="N37" i="12"/>
  <c r="N36" i="12"/>
  <c r="N35" i="12"/>
  <c r="N34" i="12"/>
  <c r="I33" i="12"/>
  <c r="N33" i="12" s="1"/>
  <c r="G33" i="12"/>
  <c r="C33" i="12"/>
  <c r="N32" i="12"/>
  <c r="I31" i="12"/>
  <c r="J31" i="12" s="1"/>
  <c r="I30" i="12"/>
  <c r="J30" i="12" s="1"/>
  <c r="I29" i="12"/>
  <c r="J29" i="12" s="1"/>
  <c r="N28" i="12"/>
  <c r="N27" i="12"/>
  <c r="N26" i="12"/>
  <c r="N24" i="12"/>
  <c r="N23" i="12"/>
  <c r="N22" i="12"/>
  <c r="N21" i="12"/>
  <c r="N20" i="12"/>
  <c r="N19" i="12"/>
  <c r="N18" i="12"/>
  <c r="N17" i="12"/>
  <c r="C16" i="12"/>
  <c r="N44" i="12" l="1"/>
  <c r="J61" i="12"/>
  <c r="G61" i="12" s="1"/>
  <c r="F45" i="12"/>
  <c r="J60" i="12"/>
  <c r="G60" i="12" s="1"/>
  <c r="G80" i="12" s="1"/>
  <c r="F112" i="12"/>
  <c r="J32" i="12"/>
  <c r="J16" i="12" s="1"/>
  <c r="G16" i="12" s="1"/>
  <c r="C113" i="12"/>
  <c r="N103" i="12"/>
  <c r="J103" i="12"/>
  <c r="J54" i="12"/>
  <c r="G54" i="12" s="1"/>
  <c r="N54" i="12"/>
  <c r="N65" i="12"/>
  <c r="J65" i="12"/>
  <c r="N90" i="12"/>
  <c r="J90" i="12"/>
  <c r="N106" i="12"/>
  <c r="J106" i="12"/>
  <c r="N47" i="12"/>
  <c r="N80" i="12"/>
  <c r="N94" i="12"/>
  <c r="N101" i="12"/>
  <c r="N109" i="12"/>
  <c r="N110" i="12"/>
  <c r="F33" i="12"/>
  <c r="N108" i="12"/>
  <c r="F110" i="11"/>
  <c r="I16" i="12" l="1"/>
  <c r="I113" i="12" s="1"/>
  <c r="J113" i="12"/>
  <c r="G113" i="12"/>
  <c r="N16" i="12"/>
  <c r="H133" i="11"/>
  <c r="G116" i="11"/>
  <c r="H116" i="11"/>
  <c r="I116" i="11"/>
  <c r="J116" i="11"/>
  <c r="F116" i="11"/>
  <c r="J118" i="11"/>
  <c r="J119" i="11"/>
  <c r="J120" i="11"/>
  <c r="J121" i="11"/>
  <c r="J122" i="11"/>
  <c r="J123" i="11"/>
  <c r="J124" i="11"/>
  <c r="J125" i="11"/>
  <c r="J126" i="11"/>
  <c r="J127" i="11"/>
  <c r="J128" i="11"/>
  <c r="J129" i="11"/>
  <c r="J130" i="11"/>
  <c r="I118" i="11"/>
  <c r="I119" i="11"/>
  <c r="I120" i="11"/>
  <c r="I121" i="11"/>
  <c r="I122" i="11"/>
  <c r="I123" i="11"/>
  <c r="I124" i="11"/>
  <c r="I125" i="11"/>
  <c r="I126" i="11"/>
  <c r="I127" i="11"/>
  <c r="I128" i="11"/>
  <c r="I129" i="11"/>
  <c r="I130" i="11"/>
  <c r="F65" i="11"/>
  <c r="F112" i="11"/>
  <c r="I112" i="11"/>
  <c r="N112" i="11"/>
  <c r="F90" i="11"/>
  <c r="I46" i="11"/>
  <c r="F46" i="11" s="1"/>
  <c r="F16" i="12" l="1"/>
  <c r="F113" i="12" s="1"/>
  <c r="F80" i="11"/>
  <c r="I80" i="11" s="1"/>
  <c r="J80" i="11" s="1"/>
  <c r="H80" i="11"/>
  <c r="H113" i="11" s="1"/>
  <c r="F101" i="11"/>
  <c r="I110" i="11" l="1"/>
  <c r="J110" i="11" s="1"/>
  <c r="I111" i="11"/>
  <c r="J111" i="11" s="1"/>
  <c r="I109" i="11"/>
  <c r="J109" i="11" s="1"/>
  <c r="I64" i="11"/>
  <c r="J64" i="11" s="1"/>
  <c r="I48" i="11"/>
  <c r="F48" i="11" s="1"/>
  <c r="F47" i="11"/>
  <c r="I33" i="11" l="1"/>
  <c r="F33" i="11" s="1"/>
  <c r="I30" i="11"/>
  <c r="J30" i="11" s="1"/>
  <c r="I31" i="11"/>
  <c r="J31" i="11" s="1"/>
  <c r="I29" i="11"/>
  <c r="J29" i="11" s="1"/>
  <c r="J32" i="11" l="1"/>
  <c r="F54" i="11"/>
  <c r="I117" i="11" l="1"/>
  <c r="J117" i="11" s="1"/>
  <c r="N17" i="11"/>
  <c r="N18" i="11"/>
  <c r="N19" i="11"/>
  <c r="N20" i="11"/>
  <c r="N21" i="11"/>
  <c r="N22" i="11"/>
  <c r="N23" i="11"/>
  <c r="N24" i="11"/>
  <c r="N26" i="11"/>
  <c r="N27" i="11"/>
  <c r="N28" i="11"/>
  <c r="N32" i="11"/>
  <c r="N34" i="11"/>
  <c r="N35" i="11"/>
  <c r="N36" i="11"/>
  <c r="N37" i="11"/>
  <c r="N38" i="11"/>
  <c r="N39" i="11"/>
  <c r="N40" i="11"/>
  <c r="N41" i="11"/>
  <c r="N42" i="11"/>
  <c r="N43" i="11"/>
  <c r="N49" i="11"/>
  <c r="N50" i="11"/>
  <c r="N51" i="11"/>
  <c r="N52" i="11"/>
  <c r="N53" i="11"/>
  <c r="N55" i="11"/>
  <c r="N56" i="11"/>
  <c r="N57" i="11"/>
  <c r="N58" i="11"/>
  <c r="N66" i="11"/>
  <c r="N67" i="11"/>
  <c r="N68" i="11"/>
  <c r="N69" i="11"/>
  <c r="N70" i="11"/>
  <c r="N71" i="11"/>
  <c r="N72" i="11"/>
  <c r="N73" i="11"/>
  <c r="N74" i="11"/>
  <c r="N75" i="11"/>
  <c r="N77" i="11"/>
  <c r="N78" i="11"/>
  <c r="N79" i="11"/>
  <c r="N81" i="11"/>
  <c r="N82" i="11"/>
  <c r="N83" i="11"/>
  <c r="N84" i="11"/>
  <c r="N85" i="11"/>
  <c r="N86" i="11"/>
  <c r="N87" i="11"/>
  <c r="N88" i="11"/>
  <c r="N89" i="11"/>
  <c r="N91" i="11"/>
  <c r="N92" i="11"/>
  <c r="N93" i="11"/>
  <c r="N95" i="11"/>
  <c r="N96" i="11"/>
  <c r="N97" i="11"/>
  <c r="N98" i="11"/>
  <c r="N99" i="11"/>
  <c r="N100" i="11"/>
  <c r="N102" i="11"/>
  <c r="N104" i="11"/>
  <c r="N105" i="11"/>
  <c r="N107" i="11"/>
  <c r="N109" i="11"/>
  <c r="N110" i="11"/>
  <c r="N111" i="11"/>
  <c r="F106" i="11"/>
  <c r="F94" i="11" l="1"/>
  <c r="I54" i="11" l="1"/>
  <c r="N46" i="11" l="1"/>
  <c r="N48" i="11"/>
  <c r="N33" i="11"/>
  <c r="J54" i="11"/>
  <c r="N54" i="11"/>
  <c r="N59" i="11" l="1"/>
  <c r="C116" i="11" l="1"/>
  <c r="I108" i="11"/>
  <c r="C108" i="11"/>
  <c r="G105" i="11"/>
  <c r="C105" i="11"/>
  <c r="F103" i="11"/>
  <c r="G75" i="11"/>
  <c r="C75" i="11"/>
  <c r="G72" i="11"/>
  <c r="C72" i="11"/>
  <c r="G71" i="11"/>
  <c r="C71" i="11"/>
  <c r="G70" i="11"/>
  <c r="C70" i="11"/>
  <c r="G67" i="11"/>
  <c r="C67" i="11"/>
  <c r="N64" i="11"/>
  <c r="C64" i="11"/>
  <c r="I63" i="11"/>
  <c r="N63" i="11" s="1"/>
  <c r="G63" i="11"/>
  <c r="C63" i="11"/>
  <c r="I62" i="11"/>
  <c r="N62" i="11" s="1"/>
  <c r="G62" i="11"/>
  <c r="C62" i="11"/>
  <c r="I61" i="11"/>
  <c r="I60" i="11"/>
  <c r="G54" i="11"/>
  <c r="C54" i="11"/>
  <c r="G48" i="11"/>
  <c r="C48" i="11"/>
  <c r="I47" i="11"/>
  <c r="G46" i="11"/>
  <c r="C46" i="11"/>
  <c r="I45" i="11"/>
  <c r="N45" i="11" s="1"/>
  <c r="G45" i="11"/>
  <c r="C45" i="11"/>
  <c r="I44" i="11"/>
  <c r="N44" i="11" s="1"/>
  <c r="G44" i="11"/>
  <c r="C44" i="11"/>
  <c r="G33" i="11"/>
  <c r="C33" i="11"/>
  <c r="J16" i="11"/>
  <c r="C16" i="11"/>
  <c r="J60" i="11" l="1"/>
  <c r="N60" i="11"/>
  <c r="J108" i="11"/>
  <c r="N108" i="11"/>
  <c r="J47" i="11"/>
  <c r="N47" i="11"/>
  <c r="J61" i="11"/>
  <c r="G61" i="11" s="1"/>
  <c r="N61" i="11"/>
  <c r="I90" i="11"/>
  <c r="F45" i="11"/>
  <c r="F63" i="11"/>
  <c r="I65" i="11"/>
  <c r="I94" i="11"/>
  <c r="I106" i="11"/>
  <c r="I16" i="11"/>
  <c r="G16" i="11"/>
  <c r="I101" i="11"/>
  <c r="I103" i="11"/>
  <c r="F44" i="11"/>
  <c r="F62" i="11"/>
  <c r="C113" i="11"/>
  <c r="I113" i="11" l="1"/>
  <c r="I133" i="11" s="1"/>
  <c r="G60" i="11"/>
  <c r="G80" i="11" s="1"/>
  <c r="G108" i="11"/>
  <c r="G113" i="11" s="1"/>
  <c r="G133" i="11" s="1"/>
  <c r="J103" i="11"/>
  <c r="N103" i="11"/>
  <c r="J106" i="11"/>
  <c r="N106" i="11"/>
  <c r="N80" i="11"/>
  <c r="J101" i="11"/>
  <c r="N101" i="11"/>
  <c r="F16" i="11"/>
  <c r="F113" i="11" s="1"/>
  <c r="F133" i="11" s="1"/>
  <c r="N16" i="11"/>
  <c r="J94" i="11"/>
  <c r="N94" i="11"/>
  <c r="J90" i="11"/>
  <c r="N90" i="11"/>
  <c r="J65" i="11"/>
  <c r="N65" i="11"/>
  <c r="J113" i="11" l="1"/>
  <c r="J133" i="11" s="1"/>
</calcChain>
</file>

<file path=xl/sharedStrings.xml><?xml version="1.0" encoding="utf-8"?>
<sst xmlns="http://schemas.openxmlformats.org/spreadsheetml/2006/main" count="716" uniqueCount="168">
  <si>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</si>
  <si>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</si>
  <si>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</si>
  <si>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</si>
  <si>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</si>
  <si>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</si>
  <si>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</si>
  <si>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</si>
  <si>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</si>
  <si>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</si>
  <si>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</si>
  <si>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</si>
  <si>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</si>
  <si>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Уборка земельного участка, входящего в состав общего имущества</t>
  </si>
  <si>
    <t>6 раз в неделю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</si>
  <si>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</si>
  <si>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</si>
  <si>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</si>
  <si>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</si>
  <si>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</si>
  <si>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</si>
  <si>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1 раз в сутки во время гололеда</t>
  </si>
  <si>
    <t>Расчетно-кассовое обслуживание</t>
  </si>
  <si>
    <t>1 раз в месяц</t>
  </si>
  <si>
    <t>круглосуточно</t>
  </si>
  <si>
    <t>ежедневно с 06.00 - 23.00час.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</si>
  <si>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</si>
  <si>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</si>
  <si>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</si>
  <si>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</si>
  <si>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</si>
  <si>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Регламентные работы по системе отопления в т.числе: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</si>
  <si>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</si>
  <si>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</si>
  <si>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</si>
  <si>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</si>
  <si>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</si>
  <si>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</si>
  <si>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</si>
  <si>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</si>
  <si>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</si>
  <si>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</si>
  <si>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</si>
  <si>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</si>
  <si>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</si>
  <si>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 xml:space="preserve">1 раз 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</si>
  <si>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</si>
  <si>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</si>
  <si>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</si>
  <si>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</si>
  <si>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</si>
  <si>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</si>
  <si>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перевод реле времени</t>
  </si>
  <si>
    <t>замена трансформатора тока</t>
  </si>
  <si>
    <t>восстановление общедомового уличного освещения</t>
  </si>
  <si>
    <t>1 раз в 4 года</t>
  </si>
  <si>
    <t>Регламентные работы по системе водоотведения в т.числе:</t>
  </si>
  <si>
    <t>прочистка канализационных выпусков до стены здания</t>
  </si>
  <si>
    <t>Регламентные работы по системе вентиляции в т.числе:</t>
  </si>
  <si>
    <t>Регламентные работы по содержанию кровли в т.числе:</t>
  </si>
  <si>
    <t>ИТОГО:</t>
  </si>
  <si>
    <t>ВСЕГО:</t>
  </si>
  <si>
    <t>Дополнительные работы (текущий ремонт), в т.ч.: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</si>
  <si>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</si>
  <si>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</si>
  <si>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учет работ по капремонту</t>
  </si>
  <si>
    <t>1 раз в 3 года</t>
  </si>
  <si>
    <t>гидравлическое испытание элеваторных узлов и запорной арматуры</t>
  </si>
  <si>
    <t>Итого:</t>
  </si>
  <si>
    <t>Управление многоквартирным домом, всего в т.ч.</t>
  </si>
  <si>
    <t>Объем работ</t>
  </si>
  <si>
    <t>3265 м2</t>
  </si>
  <si>
    <t>влажная уборка лестничных площадок, маршей, тамбуров</t>
  </si>
  <si>
    <t>1 раз в неделю</t>
  </si>
  <si>
    <t>401,5 м2</t>
  </si>
  <si>
    <t>1 лифт</t>
  </si>
  <si>
    <t>организация системы диспетчерского контроля и обеспечение диспетчерской связи с кабиной лифта</t>
  </si>
  <si>
    <t xml:space="preserve"> проведения осмотров, технического обслуживания и ремонт лифта</t>
  </si>
  <si>
    <t>проведение аварийного обслуживания лифта</t>
  </si>
  <si>
    <t>проведение технического освидетельствования лифта, в т.ч после замены элементов оборудования</t>
  </si>
  <si>
    <t>по графику</t>
  </si>
  <si>
    <t xml:space="preserve"> выкашивание газонов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</si>
  <si>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</si>
  <si>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</si>
  <si>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</si>
  <si>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</si>
  <si>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</si>
  <si>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</si>
  <si>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>подметание придомовой территории</t>
  </si>
  <si>
    <t>2 раза</t>
  </si>
  <si>
    <t>Санобработка ствола мусоропровода и  мусорокамеры (согласно СанПиН 2.1.2.2645 - 10 утвержденного Постановлением Главного госуд.сан.врача от 10.06.2010 г. № 64)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</si>
  <si>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</si>
  <si>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</si>
  <si>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 xml:space="preserve">ежедневно </t>
  </si>
  <si>
    <t>сухая  уборка лестничных площадок, маршей, тамбуров ( 3 -9 эт)</t>
  </si>
  <si>
    <t>сухая  уборка лестничных площадок, маршей, тамбуров ( 1-2 эт)</t>
  </si>
  <si>
    <t>Проверка исправности, работоспособности и техническое обслуживание  приборов учета холодного водоснабжения</t>
  </si>
  <si>
    <t>проверка работы регулятора температуры на водяном водоподогревателе</t>
  </si>
  <si>
    <t>организация общего собрания</t>
  </si>
  <si>
    <t>доставка платежных документов</t>
  </si>
  <si>
    <t>предоставление отчета по состоянию лицевого счета</t>
  </si>
  <si>
    <t>Аварийно - диспетчерское  обслуживание</t>
  </si>
  <si>
    <t>Обслуживание  мусоропроводов</t>
  </si>
  <si>
    <t xml:space="preserve"> замена неисправных контрольно-измерительных прибоов (манометров, термометров и т.д)</t>
  </si>
  <si>
    <t>объем работ</t>
  </si>
  <si>
    <t>1 ствол</t>
  </si>
  <si>
    <t>1 шт.</t>
  </si>
  <si>
    <t>по адресу: ул. Энергетиков, д.8Б (S жилые + нежилые = 2929,0 м2; Sзем.уч.= 943,90 м2)</t>
  </si>
  <si>
    <t>2929,0 м2</t>
  </si>
  <si>
    <t>943,9 м2</t>
  </si>
  <si>
    <t>393,1 м2</t>
  </si>
  <si>
    <t>Проверка исправности, работоспособности и техническое обслуживание  приборов учета горячего водоснабжения и теплоснабжения (многоканальный)</t>
  </si>
  <si>
    <t>488,5 м2</t>
  </si>
  <si>
    <t>488,5  м2</t>
  </si>
  <si>
    <t>работа по очистке теплообменного оборудования (ВВП) для  удаления накипи-коррозийных отложений</t>
  </si>
  <si>
    <t>косметический ремонт подъезда</t>
  </si>
  <si>
    <t>устройство мягкой кровли в 1 слой - 50 м2</t>
  </si>
  <si>
    <t>смена шаровых кранов по стоякам СТС в тех.подвале д.15 мм - 34 шт., д.20 мм - 14 шт.</t>
  </si>
  <si>
    <t>установка вентиля в мусорокамере д. 20 мм - 1 шт.</t>
  </si>
  <si>
    <t>установка обратного клапана на ввод ХВС д.50 мм - 1 шт.</t>
  </si>
  <si>
    <t>смена задвижек СТС чердак  (д.50  - 2 шт.)</t>
  </si>
  <si>
    <t>установка датчиков движения в тамбуре - 2 шт.</t>
  </si>
  <si>
    <t>установка датчиков движения на площадках этажных (выход с лифта) - 18 шт.</t>
  </si>
  <si>
    <t>установка светильников в коридорах - 18 шт.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</si>
  <si>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</si>
  <si>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</si>
  <si>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уборка  газона</t>
  </si>
  <si>
    <t>1 раз в двое суток</t>
  </si>
  <si>
    <t>6 проб</t>
  </si>
  <si>
    <t xml:space="preserve">ревизия задвижек ГВС </t>
  </si>
  <si>
    <t xml:space="preserve">ревизия задвижек ХВС </t>
  </si>
  <si>
    <t xml:space="preserve">смена задвижек ХВС </t>
  </si>
  <si>
    <t>53 канала</t>
  </si>
  <si>
    <t>организация и контроль выполнения работ , оказания  услуг</t>
  </si>
  <si>
    <t xml:space="preserve"> Содержание  лестничных клеток</t>
  </si>
  <si>
    <t>Обслуживание лифтов</t>
  </si>
  <si>
    <t>погодное регулирование системы отопления (ориентировочная стоимость)</t>
  </si>
  <si>
    <t>очистка  водоприемных  воронок</t>
  </si>
  <si>
    <t>Приложение № 3</t>
  </si>
  <si>
    <t>Проект</t>
  </si>
  <si>
    <t xml:space="preserve">от _____________ 2016 г </t>
  </si>
  <si>
    <t xml:space="preserve">отключение системы отопления </t>
  </si>
  <si>
    <t>подключение системы отопления с регулировкой</t>
  </si>
  <si>
    <t>обязательное страхование лифтов ФЗ № 225 от 27.07.2010 г.</t>
  </si>
  <si>
    <t>сверхнормативное ОДН по ХВС</t>
  </si>
  <si>
    <t>сверхнормативное ОДН по ГВС</t>
  </si>
  <si>
    <t>сверхнормативное ОДН по электроэнергии</t>
  </si>
  <si>
    <t>Нормативное ОДН по ХВС</t>
  </si>
  <si>
    <t>Нормативное ОДН по ГВС</t>
  </si>
  <si>
    <t>Нормативное ОДН по электроэнергии</t>
  </si>
  <si>
    <t>дезинфекция в вентканалах</t>
  </si>
  <si>
    <t>ревизия  задвижек СТС  (д.50  - 2 шт.)</t>
  </si>
  <si>
    <t>замена деревянных распашных блоков - 8 шт.</t>
  </si>
  <si>
    <t>ремонт входа в подвал</t>
  </si>
  <si>
    <t>ремонт фасада 3 м2</t>
  </si>
  <si>
    <t>установка решеток на чердачные продухи - 8 шт.</t>
  </si>
  <si>
    <t>смена шаровых кранов на ХВС д.25 мм - 2 шт., д.32 мм - 3 шт.</t>
  </si>
  <si>
    <t>смена задвижек ГВС (диам.50 - 2 шт., диам.80 - 2 шт.)</t>
  </si>
  <si>
    <t xml:space="preserve"> рассмотрение обращений граждан</t>
  </si>
  <si>
    <t>информационное сообщение (ГИС ЖКХ)</t>
  </si>
  <si>
    <t>объем теплоносителя на наполнение системы теплоснабжения                                 (по договору с ТПК)</t>
  </si>
  <si>
    <r>
      <t xml:space="preserve">Работы заявочного характера </t>
    </r>
    <r>
      <rPr>
        <sz val="11"/>
        <rFont val="Arial"/>
        <family val="2"/>
        <charset val="204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запирающихся устройств, замена насосов ГВС, ХВС)</t>
    </r>
  </si>
  <si>
    <t>Сбор, вывоз и утилизация ТБО, руб/м2</t>
  </si>
  <si>
    <t>2017 г.</t>
  </si>
  <si>
    <t>(стоимость услуг  увеличена на 8,6 % в соответствии с уровнем инфляции 2016 г.)</t>
  </si>
  <si>
    <t>ревизия задвижек ГВС  (диам.50 - 2 шт., диам.80 - 2 шт.)</t>
  </si>
  <si>
    <t>1 раза в год</t>
  </si>
  <si>
    <t>(многоквартирный дом с электрическими плитами и повышающими насосами)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</si>
</sst>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Black"/>
      <family val="2"/>
    </font>
    <font>
      <sz val="12"/>
      <name val="Arial Black"/>
      <family val="2"/>
      <charset val="204"/>
    </font>
    <font>
      <sz val="11"/>
      <name val="Arial Black"/>
      <family val="2"/>
    </font>
    <font>
      <sz val="12"/>
      <name val="Arial Cyr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name val="Arial Black"/>
      <family val="2"/>
      <charset val="204"/>
    </font>
    <font>
      <sz val="11"/>
      <name val="Arial Black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sz val="9"/>
      <name val="Arial Black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3" fillId="2" borderId="0" xfId="0" applyFont="1" applyFill="1" applyAlignment="1">
      <alignment horizontal="center"/>
    </xf>
    <xf numFmtId="0" fontId="5" fillId="0" borderId="0" xfId="0" applyFont="1" applyFill="1"/>
    <xf numFmtId="2" fontId="5" fillId="0" borderId="0" xfId="0" applyNumberFormat="1" applyFont="1" applyFill="1"/>
    <xf numFmtId="2" fontId="0" fillId="0" borderId="0" xfId="0" applyNumberForma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4" borderId="17" xfId="0" applyNumberFormat="1" applyFont="1" applyFill="1" applyBorder="1" applyAlignment="1">
      <alignment horizontal="center" vertical="center" wrapText="1"/>
    </xf>
    <xf numFmtId="2" fontId="8" fillId="4" borderId="16" xfId="0" applyNumberFormat="1" applyFont="1" applyFill="1" applyBorder="1" applyAlignment="1">
      <alignment horizontal="center" vertical="center" wrapText="1"/>
    </xf>
    <xf numFmtId="2" fontId="8" fillId="4" borderId="18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8" fillId="3" borderId="0" xfId="0" applyNumberFormat="1" applyFont="1" applyFill="1" applyBorder="1" applyAlignment="1">
      <alignment horizontal="center" vertical="center" wrapText="1"/>
    </xf>
    <xf numFmtId="2" fontId="9" fillId="3" borderId="0" xfId="0" applyNumberFormat="1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2" fontId="8" fillId="3" borderId="18" xfId="0" applyNumberFormat="1" applyFont="1" applyFill="1" applyBorder="1" applyAlignment="1">
      <alignment horizontal="center" vertical="center" wrapText="1"/>
    </xf>
    <xf numFmtId="2" fontId="9" fillId="3" borderId="18" xfId="0" applyNumberFormat="1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left" vertical="center" wrapText="1"/>
    </xf>
    <xf numFmtId="0" fontId="1" fillId="3" borderId="22" xfId="0" applyFont="1" applyFill="1" applyBorder="1" applyAlignment="1">
      <alignment horizontal="center" vertical="center" wrapText="1"/>
    </xf>
    <xf numFmtId="2" fontId="8" fillId="4" borderId="23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2" fontId="10" fillId="4" borderId="17" xfId="0" applyNumberFormat="1" applyFont="1" applyFill="1" applyBorder="1" applyAlignment="1">
      <alignment horizontal="center" vertical="center" wrapText="1"/>
    </xf>
    <xf numFmtId="2" fontId="10" fillId="4" borderId="16" xfId="0" applyNumberFormat="1" applyFont="1" applyFill="1" applyBorder="1" applyAlignment="1">
      <alignment horizontal="center" vertical="center" wrapText="1"/>
    </xf>
    <xf numFmtId="2" fontId="10" fillId="4" borderId="23" xfId="0" applyNumberFormat="1" applyFont="1" applyFill="1" applyBorder="1" applyAlignment="1">
      <alignment horizontal="center" vertical="center" wrapText="1"/>
    </xf>
    <xf numFmtId="2" fontId="8" fillId="4" borderId="15" xfId="0" applyNumberFormat="1" applyFont="1" applyFill="1" applyBorder="1" applyAlignment="1">
      <alignment horizontal="center" vertical="center" wrapText="1"/>
    </xf>
    <xf numFmtId="2" fontId="8" fillId="4" borderId="22" xfId="0" applyNumberFormat="1" applyFont="1" applyFill="1" applyBorder="1" applyAlignment="1">
      <alignment horizontal="center" vertical="center" wrapText="1"/>
    </xf>
    <xf numFmtId="2" fontId="1" fillId="4" borderId="25" xfId="0" applyNumberFormat="1" applyFont="1" applyFill="1" applyBorder="1" applyAlignment="1">
      <alignment horizontal="center" vertical="center" wrapText="1"/>
    </xf>
    <xf numFmtId="2" fontId="1" fillId="4" borderId="15" xfId="0" applyNumberFormat="1" applyFont="1" applyFill="1" applyBorder="1" applyAlignment="1">
      <alignment horizontal="center" vertical="center" wrapText="1"/>
    </xf>
    <xf numFmtId="2" fontId="1" fillId="4" borderId="23" xfId="0" applyNumberFormat="1" applyFont="1" applyFill="1" applyBorder="1" applyAlignment="1">
      <alignment horizontal="center" vertical="center" wrapText="1"/>
    </xf>
    <xf numFmtId="2" fontId="1" fillId="4" borderId="16" xfId="0" applyNumberFormat="1" applyFont="1" applyFill="1" applyBorder="1" applyAlignment="1">
      <alignment horizontal="center" vertical="center" wrapText="1"/>
    </xf>
    <xf numFmtId="2" fontId="1" fillId="4" borderId="17" xfId="0" applyNumberFormat="1" applyFont="1" applyFill="1" applyBorder="1" applyAlignment="1">
      <alignment horizontal="center" vertical="center" wrapText="1"/>
    </xf>
    <xf numFmtId="2" fontId="10" fillId="4" borderId="15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2" fontId="10" fillId="0" borderId="0" xfId="0" applyNumberFormat="1" applyFont="1" applyFill="1" applyAlignment="1">
      <alignment horizontal="center" vertical="center" wrapText="1"/>
    </xf>
    <xf numFmtId="2" fontId="8" fillId="4" borderId="3" xfId="0" applyNumberFormat="1" applyFont="1" applyFill="1" applyBorder="1" applyAlignment="1">
      <alignment horizontal="center" vertical="center" wrapText="1"/>
    </xf>
    <xf numFmtId="2" fontId="8" fillId="4" borderId="26" xfId="0" applyNumberFormat="1" applyFont="1" applyFill="1" applyBorder="1" applyAlignment="1">
      <alignment horizontal="center" vertical="center" wrapText="1"/>
    </xf>
    <xf numFmtId="2" fontId="9" fillId="4" borderId="4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4" borderId="0" xfId="0" applyNumberFormat="1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/>
    <xf numFmtId="0" fontId="10" fillId="4" borderId="20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2" fontId="8" fillId="4" borderId="0" xfId="0" applyNumberFormat="1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10" fillId="4" borderId="16" xfId="0" applyFont="1" applyFill="1" applyBorder="1" applyAlignment="1">
      <alignment horizontal="center" vertical="center" wrapText="1"/>
    </xf>
    <xf numFmtId="2" fontId="10" fillId="4" borderId="18" xfId="0" applyNumberFormat="1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left" vertical="center" wrapText="1"/>
    </xf>
    <xf numFmtId="2" fontId="1" fillId="4" borderId="18" xfId="0" applyNumberFormat="1" applyFont="1" applyFill="1" applyBorder="1" applyAlignment="1">
      <alignment horizontal="center" vertical="center" wrapText="1"/>
    </xf>
    <xf numFmtId="4" fontId="10" fillId="4" borderId="14" xfId="0" applyNumberFormat="1" applyFont="1" applyFill="1" applyBorder="1" applyAlignment="1">
      <alignment horizontal="left" vertical="center" wrapText="1"/>
    </xf>
    <xf numFmtId="4" fontId="10" fillId="4" borderId="16" xfId="0" applyNumberFormat="1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left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left" vertical="center" wrapText="1"/>
    </xf>
    <xf numFmtId="2" fontId="8" fillId="4" borderId="27" xfId="0" applyNumberFormat="1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1" fontId="8" fillId="4" borderId="17" xfId="0" applyNumberFormat="1" applyFont="1" applyFill="1" applyBorder="1" applyAlignment="1">
      <alignment horizontal="center" vertical="center" wrapText="1"/>
    </xf>
    <xf numFmtId="2" fontId="8" fillId="4" borderId="6" xfId="0" applyNumberFormat="1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left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2" fontId="8" fillId="4" borderId="24" xfId="0" applyNumberFormat="1" applyFont="1" applyFill="1" applyBorder="1" applyAlignment="1">
      <alignment horizontal="center" vertical="center" wrapText="1"/>
    </xf>
    <xf numFmtId="2" fontId="0" fillId="4" borderId="25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center" vertical="center" wrapText="1"/>
    </xf>
    <xf numFmtId="2" fontId="8" fillId="4" borderId="0" xfId="0" applyNumberFormat="1" applyFont="1" applyFill="1" applyBorder="1" applyAlignment="1">
      <alignment horizontal="center" vertical="center" wrapText="1"/>
    </xf>
    <xf numFmtId="2" fontId="9" fillId="4" borderId="0" xfId="0" applyNumberFormat="1" applyFont="1" applyFill="1" applyBorder="1" applyAlignment="1">
      <alignment horizontal="center"/>
    </xf>
    <xf numFmtId="2" fontId="0" fillId="4" borderId="17" xfId="0" applyNumberFormat="1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left" vertical="center" wrapText="1"/>
    </xf>
    <xf numFmtId="0" fontId="8" fillId="4" borderId="30" xfId="0" applyFont="1" applyFill="1" applyBorder="1" applyAlignment="1">
      <alignment horizontal="center" vertical="center" wrapText="1"/>
    </xf>
    <xf numFmtId="2" fontId="8" fillId="4" borderId="30" xfId="0" applyNumberFormat="1" applyFont="1" applyFill="1" applyBorder="1" applyAlignment="1">
      <alignment horizontal="center" vertical="center" wrapText="1"/>
    </xf>
    <xf numFmtId="2" fontId="8" fillId="4" borderId="3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left" vertical="center"/>
    </xf>
    <xf numFmtId="0" fontId="5" fillId="4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0" fillId="0" borderId="0" xfId="0" applyAlignment="1"/>
    <xf numFmtId="2" fontId="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160"/>
  <sheetViews>
    <sheetView zoomScale="75" zoomScaleNormal="75" workbookViewId="0">
      <selection activeCell="A11" sqref="A11:J11"/>
    </sheetView>
  </sheetViews>
  <sheetFormatPr defaultRowHeight="12.75" x14ac:dyDescent="0.2"/>
  <cols>
    <col min="1" max="1" width="72.7109375" style="1" customWidth="1"/>
    <col min="2" max="2" width="19.140625" style="1" customWidth="1"/>
    <col min="3" max="4" width="13.85546875" style="1" hidden="1" customWidth="1"/>
    <col min="5" max="5" width="13.85546875" style="1" customWidth="1"/>
    <col min="6" max="6" width="14.85546875" style="1" customWidth="1"/>
    <col min="7" max="7" width="13.85546875" style="1" hidden="1" customWidth="1"/>
    <col min="8" max="8" width="20.85546875" style="73" hidden="1" customWidth="1"/>
    <col min="9" max="9" width="13.85546875" style="1" customWidth="1"/>
    <col min="10" max="10" width="20.85546875" style="73" customWidth="1"/>
    <col min="11" max="11" width="15.42578125" style="1" customWidth="1"/>
    <col min="12" max="12" width="15.42578125" style="1" hidden="1" customWidth="1"/>
    <col min="13" max="13" width="15.42578125" style="2" hidden="1" customWidth="1"/>
    <col min="14" max="16" width="15.42578125" style="1" customWidth="1"/>
    <col min="17" max="16384" width="9.140625" style="1"/>
  </cols>
  <sheetData>
    <row r="1" spans="1:14" ht="16.5" customHeight="1" x14ac:dyDescent="0.2">
      <c r="A1" s="123" t="s">
        <v>138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4" ht="12.75" customHeight="1" x14ac:dyDescent="0.3">
      <c r="B2" s="125"/>
      <c r="C2" s="125"/>
      <c r="D2" s="125"/>
      <c r="E2" s="125"/>
      <c r="F2" s="125"/>
      <c r="G2" s="125"/>
      <c r="H2" s="125"/>
      <c r="I2" s="124"/>
      <c r="J2" s="124"/>
    </row>
    <row r="3" spans="1:14" ht="14.25" customHeight="1" x14ac:dyDescent="0.3">
      <c r="B3" s="125" t="s">
        <v>0</v>
      </c>
      <c r="C3" s="125"/>
      <c r="D3" s="125"/>
      <c r="E3" s="125"/>
      <c r="F3" s="125"/>
      <c r="G3" s="125"/>
      <c r="H3" s="125"/>
      <c r="I3" s="124"/>
      <c r="J3" s="124"/>
    </row>
    <row r="4" spans="1:14" ht="24" customHeight="1" x14ac:dyDescent="0.4">
      <c r="A4" s="3" t="s">
        <v>163</v>
      </c>
      <c r="B4" s="125" t="s">
        <v>140</v>
      </c>
      <c r="C4" s="125"/>
      <c r="D4" s="125"/>
      <c r="E4" s="125"/>
      <c r="F4" s="125"/>
      <c r="G4" s="125"/>
      <c r="H4" s="125"/>
      <c r="I4" s="124"/>
      <c r="J4" s="124"/>
    </row>
    <row r="5" spans="1:14" ht="24" customHeight="1" x14ac:dyDescent="0.4">
      <c r="A5" s="122"/>
      <c r="B5" s="122"/>
      <c r="C5" s="122"/>
      <c r="D5" s="122"/>
      <c r="E5" s="122"/>
      <c r="F5" s="122"/>
      <c r="G5" s="122"/>
      <c r="H5" s="122"/>
      <c r="I5" s="122"/>
      <c r="J5" s="122"/>
    </row>
    <row r="6" spans="1:14" ht="24" customHeight="1" x14ac:dyDescent="0.4">
      <c r="A6" s="108"/>
      <c r="B6" s="108"/>
      <c r="C6" s="108"/>
      <c r="D6" s="108"/>
      <c r="E6" s="108"/>
      <c r="F6" s="108"/>
      <c r="G6" s="108"/>
      <c r="H6" s="108"/>
      <c r="I6" s="108"/>
      <c r="J6" s="108"/>
    </row>
    <row r="7" spans="1:14" ht="24" customHeight="1" x14ac:dyDescent="0.4">
      <c r="A7" s="122" t="s">
        <v>139</v>
      </c>
      <c r="B7" s="122"/>
      <c r="C7" s="122"/>
      <c r="D7" s="122"/>
      <c r="E7" s="122"/>
      <c r="F7" s="122"/>
      <c r="G7" s="122"/>
      <c r="H7" s="122"/>
      <c r="I7" s="122"/>
      <c r="J7" s="122"/>
    </row>
    <row r="8" spans="1:14" ht="24" customHeight="1" x14ac:dyDescent="0.2">
      <c r="A8" s="127" t="s">
        <v>164</v>
      </c>
      <c r="B8" s="127"/>
      <c r="C8" s="127"/>
      <c r="D8" s="127"/>
      <c r="E8" s="127"/>
      <c r="F8" s="127"/>
      <c r="G8" s="127"/>
      <c r="H8" s="127"/>
      <c r="I8" s="127"/>
      <c r="J8" s="127"/>
    </row>
    <row r="9" spans="1:14" s="4" customFormat="1" ht="22.5" customHeight="1" x14ac:dyDescent="0.4">
      <c r="A9" s="128" t="s">
        <v>1</v>
      </c>
      <c r="B9" s="128"/>
      <c r="C9" s="128"/>
      <c r="D9" s="128"/>
      <c r="E9" s="128"/>
      <c r="F9" s="128"/>
      <c r="G9" s="129"/>
      <c r="H9" s="129"/>
      <c r="I9" s="129"/>
      <c r="J9" s="129"/>
      <c r="M9" s="5"/>
    </row>
    <row r="10" spans="1:14" s="6" customFormat="1" ht="18.75" customHeight="1" x14ac:dyDescent="0.4">
      <c r="A10" s="128" t="s">
        <v>107</v>
      </c>
      <c r="B10" s="128"/>
      <c r="C10" s="128"/>
      <c r="D10" s="128"/>
      <c r="E10" s="128"/>
      <c r="F10" s="128"/>
      <c r="G10" s="129"/>
      <c r="H10" s="129"/>
      <c r="I10" s="129"/>
      <c r="J10" s="129"/>
    </row>
    <row r="11" spans="1:14" s="7" customFormat="1" ht="17.25" customHeight="1" x14ac:dyDescent="0.2">
      <c r="A11" s="130" t="s">
        <v>167</v>
      </c>
      <c r="B11" s="130"/>
      <c r="C11" s="130"/>
      <c r="D11" s="130"/>
      <c r="E11" s="130"/>
      <c r="F11" s="130"/>
      <c r="G11" s="131"/>
      <c r="H11" s="131"/>
      <c r="I11" s="131"/>
      <c r="J11" s="131"/>
    </row>
    <row r="12" spans="1:14" s="6" customFormat="1" ht="30" customHeight="1" thickBot="1" x14ac:dyDescent="0.25">
      <c r="A12" s="132" t="s">
        <v>2</v>
      </c>
      <c r="B12" s="132"/>
      <c r="C12" s="132"/>
      <c r="D12" s="132"/>
      <c r="E12" s="132"/>
      <c r="F12" s="132"/>
      <c r="G12" s="133"/>
      <c r="H12" s="133"/>
      <c r="I12" s="133"/>
      <c r="J12" s="133"/>
    </row>
    <row r="13" spans="1:14" s="12" customFormat="1" ht="139.5" customHeight="1" thickBot="1" x14ac:dyDescent="0.25">
      <c r="A13" s="8" t="s">
        <v>3</v>
      </c>
      <c r="B13" s="9" t="s">
        <v>4</v>
      </c>
      <c r="C13" s="10" t="s">
        <v>5</v>
      </c>
      <c r="D13" s="10" t="s">
        <v>70</v>
      </c>
      <c r="E13" s="10" t="s">
        <v>104</v>
      </c>
      <c r="F13" s="10" t="s">
        <v>6</v>
      </c>
      <c r="G13" s="10" t="s">
        <v>5</v>
      </c>
      <c r="H13" s="11" t="s">
        <v>7</v>
      </c>
      <c r="I13" s="10" t="s">
        <v>5</v>
      </c>
      <c r="J13" s="11" t="s">
        <v>7</v>
      </c>
      <c r="M13" s="13"/>
    </row>
    <row r="14" spans="1:14" s="20" customFormat="1" x14ac:dyDescent="0.2">
      <c r="A14" s="14">
        <v>1</v>
      </c>
      <c r="B14" s="15">
        <v>2</v>
      </c>
      <c r="C14" s="15">
        <v>3</v>
      </c>
      <c r="D14" s="16"/>
      <c r="E14" s="16">
        <v>3</v>
      </c>
      <c r="F14" s="16">
        <v>4</v>
      </c>
      <c r="G14" s="15">
        <v>3</v>
      </c>
      <c r="H14" s="17">
        <v>4</v>
      </c>
      <c r="I14" s="18">
        <v>5</v>
      </c>
      <c r="J14" s="19">
        <v>6</v>
      </c>
      <c r="M14" s="21"/>
    </row>
    <row r="15" spans="1:14" s="20" customFormat="1" ht="49.5" customHeight="1" x14ac:dyDescent="0.2">
      <c r="A15" s="134" t="s">
        <v>8</v>
      </c>
      <c r="B15" s="135"/>
      <c r="C15" s="135"/>
      <c r="D15" s="135"/>
      <c r="E15" s="135"/>
      <c r="F15" s="135"/>
      <c r="G15" s="135"/>
      <c r="H15" s="135"/>
      <c r="I15" s="136"/>
      <c r="J15" s="137"/>
      <c r="M15" s="21"/>
    </row>
    <row r="16" spans="1:14" s="12" customFormat="1" ht="26.25" customHeight="1" x14ac:dyDescent="0.2">
      <c r="A16" s="80" t="s">
        <v>69</v>
      </c>
      <c r="B16" s="89" t="s">
        <v>9</v>
      </c>
      <c r="C16" s="24">
        <f>H16*12</f>
        <v>0</v>
      </c>
      <c r="D16" s="23" t="s">
        <v>71</v>
      </c>
      <c r="E16" s="102" t="s">
        <v>108</v>
      </c>
      <c r="F16" s="23">
        <f>I16*K16</f>
        <v>139186.07999999999</v>
      </c>
      <c r="G16" s="24">
        <f>J16*12</f>
        <v>47.52</v>
      </c>
      <c r="H16" s="25"/>
      <c r="I16" s="24">
        <f>J16*12</f>
        <v>47.52</v>
      </c>
      <c r="J16" s="25">
        <f>J27+J32</f>
        <v>3.96</v>
      </c>
      <c r="K16" s="12">
        <v>2929</v>
      </c>
      <c r="L16" s="12">
        <v>1.07</v>
      </c>
      <c r="M16" s="13">
        <v>2.2400000000000002</v>
      </c>
      <c r="N16" s="107">
        <f>I16/12</f>
        <v>3.96</v>
      </c>
    </row>
    <row r="17" spans="1:14" s="12" customFormat="1" ht="27.75" customHeight="1" x14ac:dyDescent="0.2">
      <c r="A17" s="85" t="s">
        <v>10</v>
      </c>
      <c r="B17" s="86" t="s">
        <v>11</v>
      </c>
      <c r="C17" s="24"/>
      <c r="D17" s="23"/>
      <c r="E17" s="23"/>
      <c r="F17" s="23"/>
      <c r="G17" s="24"/>
      <c r="H17" s="25"/>
      <c r="I17" s="24"/>
      <c r="J17" s="25"/>
      <c r="M17" s="13"/>
      <c r="N17" s="107">
        <f t="shared" ref="N17:N73" si="0">I17/12</f>
        <v>0</v>
      </c>
    </row>
    <row r="18" spans="1:14" s="12" customFormat="1" ht="23.25" customHeight="1" x14ac:dyDescent="0.2">
      <c r="A18" s="85" t="s">
        <v>12</v>
      </c>
      <c r="B18" s="86" t="s">
        <v>11</v>
      </c>
      <c r="C18" s="24"/>
      <c r="D18" s="23"/>
      <c r="E18" s="23"/>
      <c r="F18" s="23"/>
      <c r="G18" s="24"/>
      <c r="H18" s="25"/>
      <c r="I18" s="24"/>
      <c r="J18" s="25"/>
      <c r="M18" s="13"/>
      <c r="N18" s="107">
        <f t="shared" si="0"/>
        <v>0</v>
      </c>
    </row>
    <row r="19" spans="1:14" s="12" customFormat="1" ht="117.75" customHeight="1" x14ac:dyDescent="0.2">
      <c r="A19" s="85" t="s">
        <v>124</v>
      </c>
      <c r="B19" s="86" t="s">
        <v>34</v>
      </c>
      <c r="C19" s="24"/>
      <c r="D19" s="23"/>
      <c r="E19" s="23"/>
      <c r="F19" s="23"/>
      <c r="G19" s="24"/>
      <c r="H19" s="25"/>
      <c r="I19" s="24"/>
      <c r="J19" s="25"/>
      <c r="M19" s="13"/>
      <c r="N19" s="107">
        <f t="shared" si="0"/>
        <v>0</v>
      </c>
    </row>
    <row r="20" spans="1:14" s="12" customFormat="1" ht="23.25" customHeight="1" x14ac:dyDescent="0.2">
      <c r="A20" s="85" t="s">
        <v>125</v>
      </c>
      <c r="B20" s="86" t="s">
        <v>11</v>
      </c>
      <c r="C20" s="24"/>
      <c r="D20" s="23"/>
      <c r="E20" s="23"/>
      <c r="F20" s="23"/>
      <c r="G20" s="24"/>
      <c r="H20" s="25"/>
      <c r="I20" s="24"/>
      <c r="J20" s="25"/>
      <c r="M20" s="13"/>
      <c r="N20" s="107">
        <f t="shared" si="0"/>
        <v>0</v>
      </c>
    </row>
    <row r="21" spans="1:14" s="12" customFormat="1" ht="21.75" customHeight="1" x14ac:dyDescent="0.2">
      <c r="A21" s="85" t="s">
        <v>133</v>
      </c>
      <c r="B21" s="86" t="s">
        <v>11</v>
      </c>
      <c r="C21" s="24"/>
      <c r="D21" s="23"/>
      <c r="E21" s="23"/>
      <c r="F21" s="23"/>
      <c r="G21" s="24"/>
      <c r="H21" s="25"/>
      <c r="I21" s="24"/>
      <c r="J21" s="25"/>
      <c r="M21" s="13"/>
      <c r="N21" s="107">
        <f t="shared" si="0"/>
        <v>0</v>
      </c>
    </row>
    <row r="22" spans="1:14" s="12" customFormat="1" ht="25.5" x14ac:dyDescent="0.2">
      <c r="A22" s="85" t="s">
        <v>98</v>
      </c>
      <c r="B22" s="86" t="s">
        <v>17</v>
      </c>
      <c r="C22" s="24"/>
      <c r="D22" s="23"/>
      <c r="E22" s="23"/>
      <c r="F22" s="23"/>
      <c r="G22" s="24"/>
      <c r="H22" s="25"/>
      <c r="I22" s="24"/>
      <c r="J22" s="25"/>
      <c r="M22" s="13"/>
      <c r="N22" s="107">
        <f t="shared" si="0"/>
        <v>0</v>
      </c>
    </row>
    <row r="23" spans="1:14" s="12" customFormat="1" ht="23.25" customHeight="1" x14ac:dyDescent="0.2">
      <c r="A23" s="85" t="s">
        <v>99</v>
      </c>
      <c r="B23" s="86" t="s">
        <v>23</v>
      </c>
      <c r="C23" s="24"/>
      <c r="D23" s="23"/>
      <c r="E23" s="23"/>
      <c r="F23" s="23"/>
      <c r="G23" s="24"/>
      <c r="H23" s="25"/>
      <c r="I23" s="24"/>
      <c r="J23" s="25"/>
      <c r="M23" s="13"/>
      <c r="N23" s="107">
        <f t="shared" si="0"/>
        <v>0</v>
      </c>
    </row>
    <row r="24" spans="1:14" s="12" customFormat="1" ht="20.25" customHeight="1" x14ac:dyDescent="0.2">
      <c r="A24" s="85" t="s">
        <v>158</v>
      </c>
      <c r="B24" s="86" t="s">
        <v>11</v>
      </c>
      <c r="C24" s="24"/>
      <c r="D24" s="23"/>
      <c r="E24" s="23"/>
      <c r="F24" s="23"/>
      <c r="G24" s="24"/>
      <c r="H24" s="25"/>
      <c r="I24" s="24"/>
      <c r="J24" s="25"/>
      <c r="M24" s="13"/>
      <c r="N24" s="107">
        <f t="shared" si="0"/>
        <v>0</v>
      </c>
    </row>
    <row r="25" spans="1:14" s="12" customFormat="1" ht="23.25" customHeight="1" x14ac:dyDescent="0.2">
      <c r="A25" s="85" t="s">
        <v>159</v>
      </c>
      <c r="B25" s="86" t="s">
        <v>11</v>
      </c>
      <c r="C25" s="24"/>
      <c r="D25" s="23"/>
      <c r="E25" s="23"/>
      <c r="F25" s="23"/>
      <c r="G25" s="24"/>
      <c r="H25" s="25"/>
      <c r="I25" s="24"/>
      <c r="J25" s="25"/>
      <c r="M25" s="13"/>
      <c r="N25" s="107"/>
    </row>
    <row r="26" spans="1:14" s="12" customFormat="1" ht="29.25" customHeight="1" x14ac:dyDescent="0.2">
      <c r="A26" s="85" t="s">
        <v>100</v>
      </c>
      <c r="B26" s="86" t="s">
        <v>32</v>
      </c>
      <c r="C26" s="24"/>
      <c r="D26" s="23"/>
      <c r="E26" s="23"/>
      <c r="F26" s="23"/>
      <c r="G26" s="24"/>
      <c r="H26" s="25"/>
      <c r="I26" s="24"/>
      <c r="J26" s="25"/>
      <c r="M26" s="13"/>
      <c r="N26" s="107">
        <f t="shared" si="0"/>
        <v>0</v>
      </c>
    </row>
    <row r="27" spans="1:14" s="12" customFormat="1" ht="24.75" customHeight="1" x14ac:dyDescent="0.2">
      <c r="A27" s="80" t="s">
        <v>68</v>
      </c>
      <c r="B27" s="81"/>
      <c r="C27" s="42"/>
      <c r="D27" s="41"/>
      <c r="E27" s="41"/>
      <c r="F27" s="41"/>
      <c r="G27" s="42"/>
      <c r="H27" s="82"/>
      <c r="I27" s="42"/>
      <c r="J27" s="25">
        <v>3.61</v>
      </c>
      <c r="K27" s="12">
        <v>2929</v>
      </c>
      <c r="M27" s="13"/>
      <c r="N27" s="107">
        <f t="shared" si="0"/>
        <v>0</v>
      </c>
    </row>
    <row r="28" spans="1:14" s="12" customFormat="1" ht="21" customHeight="1" x14ac:dyDescent="0.2">
      <c r="A28" s="83" t="s">
        <v>65</v>
      </c>
      <c r="B28" s="81" t="s">
        <v>11</v>
      </c>
      <c r="C28" s="42"/>
      <c r="D28" s="41"/>
      <c r="E28" s="41"/>
      <c r="F28" s="41"/>
      <c r="G28" s="42"/>
      <c r="H28" s="82"/>
      <c r="I28" s="42"/>
      <c r="J28" s="82">
        <v>0.13</v>
      </c>
      <c r="K28" s="12">
        <v>2929</v>
      </c>
      <c r="M28" s="13"/>
      <c r="N28" s="107">
        <f t="shared" si="0"/>
        <v>0</v>
      </c>
    </row>
    <row r="29" spans="1:14" s="12" customFormat="1" ht="21" customHeight="1" x14ac:dyDescent="0.2">
      <c r="A29" s="83" t="s">
        <v>144</v>
      </c>
      <c r="B29" s="81" t="s">
        <v>9</v>
      </c>
      <c r="C29" s="42"/>
      <c r="D29" s="41"/>
      <c r="E29" s="51" t="s">
        <v>110</v>
      </c>
      <c r="F29" s="41">
        <v>7723.18</v>
      </c>
      <c r="G29" s="42"/>
      <c r="H29" s="82"/>
      <c r="I29" s="42">
        <f>F29/K29</f>
        <v>2.64</v>
      </c>
      <c r="J29" s="82">
        <f>I29/12</f>
        <v>0.22</v>
      </c>
      <c r="K29" s="12">
        <v>2929</v>
      </c>
      <c r="M29" s="13"/>
      <c r="N29" s="107"/>
    </row>
    <row r="30" spans="1:14" s="12" customFormat="1" ht="21" customHeight="1" x14ac:dyDescent="0.2">
      <c r="A30" s="83" t="s">
        <v>145</v>
      </c>
      <c r="B30" s="81" t="s">
        <v>9</v>
      </c>
      <c r="C30" s="42"/>
      <c r="D30" s="41"/>
      <c r="E30" s="51" t="s">
        <v>110</v>
      </c>
      <c r="F30" s="41">
        <v>0</v>
      </c>
      <c r="G30" s="42"/>
      <c r="H30" s="82"/>
      <c r="I30" s="42">
        <f t="shared" ref="I30:I31" si="1">F30/K30</f>
        <v>0</v>
      </c>
      <c r="J30" s="82">
        <f t="shared" ref="J30:J31" si="2">I30/12</f>
        <v>0</v>
      </c>
      <c r="K30" s="12">
        <v>2929</v>
      </c>
      <c r="M30" s="13"/>
      <c r="N30" s="107"/>
    </row>
    <row r="31" spans="1:14" s="12" customFormat="1" ht="27.75" customHeight="1" x14ac:dyDescent="0.2">
      <c r="A31" s="83" t="s">
        <v>146</v>
      </c>
      <c r="B31" s="81" t="s">
        <v>9</v>
      </c>
      <c r="C31" s="42"/>
      <c r="D31" s="41"/>
      <c r="E31" s="51" t="s">
        <v>110</v>
      </c>
      <c r="F31" s="41">
        <v>0</v>
      </c>
      <c r="G31" s="42"/>
      <c r="H31" s="82"/>
      <c r="I31" s="42">
        <f t="shared" si="1"/>
        <v>0</v>
      </c>
      <c r="J31" s="82">
        <f t="shared" si="2"/>
        <v>0</v>
      </c>
      <c r="K31" s="12">
        <v>2929</v>
      </c>
      <c r="M31" s="13"/>
      <c r="N31" s="107"/>
    </row>
    <row r="32" spans="1:14" s="12" customFormat="1" ht="24.75" customHeight="1" x14ac:dyDescent="0.2">
      <c r="A32" s="80" t="s">
        <v>68</v>
      </c>
      <c r="B32" s="81"/>
      <c r="C32" s="42"/>
      <c r="D32" s="41"/>
      <c r="E32" s="41"/>
      <c r="F32" s="41"/>
      <c r="G32" s="42"/>
      <c r="H32" s="82"/>
      <c r="I32" s="42"/>
      <c r="J32" s="25">
        <f>J28+J29+J30+J31</f>
        <v>0.35</v>
      </c>
      <c r="M32" s="13"/>
      <c r="N32" s="107">
        <f t="shared" si="0"/>
        <v>0</v>
      </c>
    </row>
    <row r="33" spans="1:258" s="12" customFormat="1" ht="30" x14ac:dyDescent="0.2">
      <c r="A33" s="80" t="s">
        <v>13</v>
      </c>
      <c r="B33" s="87" t="s">
        <v>14</v>
      </c>
      <c r="C33" s="24">
        <f>H33*12</f>
        <v>0</v>
      </c>
      <c r="D33" s="23"/>
      <c r="E33" s="23" t="s">
        <v>109</v>
      </c>
      <c r="F33" s="23">
        <f>I33*K33</f>
        <v>49207.199999999997</v>
      </c>
      <c r="G33" s="24">
        <f>J33*12</f>
        <v>16.8</v>
      </c>
      <c r="H33" s="25"/>
      <c r="I33" s="24">
        <f>J33*12</f>
        <v>16.8</v>
      </c>
      <c r="J33" s="25">
        <v>1.4</v>
      </c>
      <c r="K33" s="12">
        <v>2929</v>
      </c>
      <c r="L33" s="12">
        <v>1.07</v>
      </c>
      <c r="M33" s="13">
        <v>1.1399999999999999</v>
      </c>
      <c r="N33" s="107">
        <f t="shared" si="0"/>
        <v>1.4</v>
      </c>
    </row>
    <row r="34" spans="1:258" s="12" customFormat="1" ht="18.75" x14ac:dyDescent="0.2">
      <c r="A34" s="85" t="s">
        <v>88</v>
      </c>
      <c r="B34" s="86" t="s">
        <v>14</v>
      </c>
      <c r="C34" s="24"/>
      <c r="D34" s="23"/>
      <c r="E34" s="23"/>
      <c r="F34" s="23"/>
      <c r="G34" s="24"/>
      <c r="H34" s="25"/>
      <c r="I34" s="24"/>
      <c r="J34" s="25"/>
      <c r="K34" s="26"/>
      <c r="L34" s="27"/>
      <c r="M34" s="28"/>
      <c r="N34" s="107">
        <f t="shared" si="0"/>
        <v>0</v>
      </c>
      <c r="O34" s="28"/>
      <c r="P34" s="29"/>
      <c r="Q34" s="28"/>
      <c r="R34" s="30"/>
      <c r="S34" s="26"/>
      <c r="T34" s="27"/>
      <c r="U34" s="28"/>
      <c r="V34" s="28"/>
      <c r="W34" s="28"/>
      <c r="X34" s="29"/>
      <c r="Y34" s="28"/>
      <c r="Z34" s="30"/>
      <c r="AA34" s="26"/>
      <c r="AB34" s="27"/>
      <c r="AC34" s="28"/>
      <c r="AD34" s="28"/>
      <c r="AE34" s="28"/>
      <c r="AF34" s="29"/>
      <c r="AG34" s="28"/>
      <c r="AH34" s="30"/>
      <c r="AI34" s="26"/>
      <c r="AJ34" s="27"/>
      <c r="AK34" s="28"/>
      <c r="AL34" s="28"/>
      <c r="AM34" s="28"/>
      <c r="AN34" s="29"/>
      <c r="AO34" s="28"/>
      <c r="AP34" s="30"/>
      <c r="AQ34" s="26"/>
      <c r="AR34" s="27"/>
      <c r="AS34" s="28"/>
      <c r="AT34" s="28"/>
      <c r="AU34" s="28"/>
      <c r="AV34" s="29"/>
      <c r="AW34" s="28"/>
      <c r="AX34" s="30"/>
      <c r="AY34" s="26"/>
      <c r="AZ34" s="27"/>
      <c r="BA34" s="28"/>
      <c r="BB34" s="28"/>
      <c r="BC34" s="28"/>
      <c r="BD34" s="29"/>
      <c r="BE34" s="28"/>
      <c r="BF34" s="30"/>
      <c r="BG34" s="26"/>
      <c r="BH34" s="27"/>
      <c r="BI34" s="28"/>
      <c r="BJ34" s="28"/>
      <c r="BK34" s="28"/>
      <c r="BL34" s="29"/>
      <c r="BM34" s="28"/>
      <c r="BN34" s="30"/>
      <c r="BO34" s="26"/>
      <c r="BP34" s="27"/>
      <c r="BQ34" s="28"/>
      <c r="BR34" s="28"/>
      <c r="BS34" s="31"/>
      <c r="BT34" s="32"/>
      <c r="BU34" s="22"/>
      <c r="BV34" s="33"/>
      <c r="BW34" s="34"/>
      <c r="BX34" s="35"/>
      <c r="BY34" s="22"/>
      <c r="BZ34" s="36"/>
      <c r="CA34" s="22"/>
      <c r="CB34" s="32"/>
      <c r="CC34" s="22"/>
      <c r="CD34" s="33"/>
      <c r="CE34" s="34"/>
      <c r="CF34" s="35"/>
      <c r="CG34" s="22"/>
      <c r="CH34" s="36"/>
      <c r="CI34" s="22"/>
      <c r="CJ34" s="32"/>
      <c r="CK34" s="22"/>
      <c r="CL34" s="33"/>
      <c r="CM34" s="34"/>
      <c r="CN34" s="35"/>
      <c r="CO34" s="22"/>
      <c r="CP34" s="36"/>
      <c r="CQ34" s="22"/>
      <c r="CR34" s="32"/>
      <c r="CS34" s="22"/>
      <c r="CT34" s="33"/>
      <c r="CU34" s="34"/>
      <c r="CV34" s="35"/>
      <c r="CW34" s="22"/>
      <c r="CX34" s="36"/>
      <c r="CY34" s="22"/>
      <c r="CZ34" s="32"/>
      <c r="DA34" s="22"/>
      <c r="DB34" s="33"/>
      <c r="DC34" s="34"/>
      <c r="DD34" s="35"/>
      <c r="DE34" s="22"/>
      <c r="DF34" s="36"/>
      <c r="DG34" s="22"/>
      <c r="DH34" s="32"/>
      <c r="DI34" s="22"/>
      <c r="DJ34" s="33"/>
      <c r="DK34" s="34"/>
      <c r="DL34" s="35"/>
      <c r="DM34" s="22"/>
      <c r="DN34" s="36"/>
      <c r="DO34" s="22"/>
      <c r="DP34" s="32"/>
      <c r="DQ34" s="22"/>
      <c r="DR34" s="33"/>
      <c r="DS34" s="34"/>
      <c r="DT34" s="35"/>
      <c r="DU34" s="22"/>
      <c r="DV34" s="36"/>
      <c r="DW34" s="22"/>
      <c r="DX34" s="32"/>
      <c r="DY34" s="22"/>
      <c r="DZ34" s="33"/>
      <c r="EA34" s="34"/>
      <c r="EB34" s="35"/>
      <c r="EC34" s="22"/>
      <c r="ED34" s="36"/>
      <c r="EE34" s="22"/>
      <c r="EF34" s="32"/>
      <c r="EG34" s="22"/>
      <c r="EH34" s="33"/>
      <c r="EI34" s="34"/>
      <c r="EJ34" s="35"/>
      <c r="EK34" s="22"/>
      <c r="EL34" s="36"/>
      <c r="EM34" s="22"/>
      <c r="EN34" s="32"/>
      <c r="EO34" s="22"/>
      <c r="EP34" s="33"/>
      <c r="EQ34" s="34"/>
      <c r="ER34" s="35"/>
      <c r="ES34" s="22"/>
      <c r="ET34" s="36"/>
      <c r="EU34" s="22"/>
      <c r="EV34" s="32"/>
      <c r="EW34" s="22"/>
      <c r="EX34" s="33"/>
      <c r="EY34" s="34"/>
      <c r="EZ34" s="35"/>
      <c r="FA34" s="22"/>
      <c r="FB34" s="36"/>
      <c r="FC34" s="22"/>
      <c r="FD34" s="32"/>
      <c r="FE34" s="22"/>
      <c r="FF34" s="33"/>
      <c r="FG34" s="34"/>
      <c r="FH34" s="35"/>
      <c r="FI34" s="22"/>
      <c r="FJ34" s="36"/>
      <c r="FK34" s="22"/>
      <c r="FL34" s="32"/>
      <c r="FM34" s="22"/>
      <c r="FN34" s="33"/>
      <c r="FO34" s="34"/>
      <c r="FP34" s="35"/>
      <c r="FQ34" s="22"/>
      <c r="FR34" s="36"/>
      <c r="FS34" s="22"/>
      <c r="FT34" s="32"/>
      <c r="FU34" s="22"/>
      <c r="FV34" s="33"/>
      <c r="FW34" s="34"/>
      <c r="FX34" s="35"/>
      <c r="FY34" s="22"/>
      <c r="FZ34" s="36"/>
      <c r="GA34" s="22"/>
      <c r="GB34" s="32"/>
      <c r="GC34" s="22"/>
      <c r="GD34" s="33"/>
      <c r="GE34" s="34"/>
      <c r="GF34" s="35"/>
      <c r="GG34" s="22"/>
      <c r="GH34" s="36"/>
      <c r="GI34" s="22"/>
      <c r="GJ34" s="32"/>
      <c r="GK34" s="22"/>
      <c r="GL34" s="33"/>
      <c r="GM34" s="34"/>
      <c r="GN34" s="35"/>
      <c r="GO34" s="22"/>
      <c r="GP34" s="36"/>
      <c r="GQ34" s="22"/>
      <c r="GR34" s="32"/>
      <c r="GS34" s="22"/>
      <c r="GT34" s="33"/>
      <c r="GU34" s="34"/>
      <c r="GV34" s="35"/>
      <c r="GW34" s="22"/>
      <c r="GX34" s="36"/>
      <c r="GY34" s="22"/>
      <c r="GZ34" s="32"/>
      <c r="HA34" s="22"/>
      <c r="HB34" s="33"/>
      <c r="HC34" s="34"/>
      <c r="HD34" s="35"/>
      <c r="HE34" s="22"/>
      <c r="HF34" s="36"/>
      <c r="HG34" s="22"/>
      <c r="HH34" s="32"/>
      <c r="HI34" s="22"/>
      <c r="HJ34" s="33"/>
      <c r="HK34" s="34"/>
      <c r="HL34" s="35"/>
      <c r="HM34" s="22"/>
      <c r="HN34" s="36"/>
      <c r="HO34" s="22"/>
      <c r="HP34" s="32"/>
      <c r="HQ34" s="22"/>
      <c r="HR34" s="33"/>
      <c r="HS34" s="34"/>
      <c r="HT34" s="35"/>
      <c r="HU34" s="22"/>
      <c r="HV34" s="36"/>
      <c r="HW34" s="22"/>
      <c r="HX34" s="32"/>
      <c r="HY34" s="22"/>
      <c r="HZ34" s="33"/>
      <c r="IA34" s="34"/>
      <c r="IB34" s="35"/>
      <c r="IC34" s="22"/>
      <c r="ID34" s="36"/>
      <c r="IE34" s="22"/>
      <c r="IF34" s="32"/>
      <c r="IG34" s="22"/>
      <c r="IH34" s="33"/>
      <c r="II34" s="34"/>
      <c r="IJ34" s="35"/>
      <c r="IK34" s="22"/>
      <c r="IL34" s="36"/>
      <c r="IM34" s="22"/>
      <c r="IN34" s="32"/>
      <c r="IO34" s="22"/>
      <c r="IP34" s="33"/>
      <c r="IQ34" s="34"/>
      <c r="IR34" s="35"/>
      <c r="IS34" s="22"/>
      <c r="IT34" s="36"/>
      <c r="IU34" s="22"/>
      <c r="IV34" s="32"/>
      <c r="IW34" s="22"/>
      <c r="IX34" s="33"/>
    </row>
    <row r="35" spans="1:258" s="12" customFormat="1" ht="18.75" x14ac:dyDescent="0.2">
      <c r="A35" s="85" t="s">
        <v>126</v>
      </c>
      <c r="B35" s="86" t="s">
        <v>127</v>
      </c>
      <c r="C35" s="24"/>
      <c r="D35" s="23"/>
      <c r="E35" s="23"/>
      <c r="F35" s="23"/>
      <c r="G35" s="24"/>
      <c r="H35" s="25"/>
      <c r="I35" s="24"/>
      <c r="J35" s="25"/>
      <c r="K35" s="26"/>
      <c r="L35" s="27"/>
      <c r="M35" s="28"/>
      <c r="N35" s="107">
        <f t="shared" si="0"/>
        <v>0</v>
      </c>
      <c r="O35" s="28"/>
      <c r="P35" s="29"/>
      <c r="Q35" s="28"/>
      <c r="R35" s="30"/>
      <c r="S35" s="26"/>
      <c r="T35" s="27"/>
      <c r="U35" s="28"/>
      <c r="V35" s="28"/>
      <c r="W35" s="28"/>
      <c r="X35" s="29"/>
      <c r="Y35" s="28"/>
      <c r="Z35" s="30"/>
      <c r="AA35" s="26"/>
      <c r="AB35" s="27"/>
      <c r="AC35" s="28"/>
      <c r="AD35" s="28"/>
      <c r="AE35" s="28"/>
      <c r="AF35" s="29"/>
      <c r="AG35" s="28"/>
      <c r="AH35" s="30"/>
      <c r="AI35" s="26"/>
      <c r="AJ35" s="27"/>
      <c r="AK35" s="28"/>
      <c r="AL35" s="28"/>
      <c r="AM35" s="28"/>
      <c r="AN35" s="29"/>
      <c r="AO35" s="28"/>
      <c r="AP35" s="30"/>
      <c r="AQ35" s="26"/>
      <c r="AR35" s="27"/>
      <c r="AS35" s="28"/>
      <c r="AT35" s="28"/>
      <c r="AU35" s="28"/>
      <c r="AV35" s="29"/>
      <c r="AW35" s="28"/>
      <c r="AX35" s="30"/>
      <c r="AY35" s="26"/>
      <c r="AZ35" s="27"/>
      <c r="BA35" s="28"/>
      <c r="BB35" s="28"/>
      <c r="BC35" s="28"/>
      <c r="BD35" s="29"/>
      <c r="BE35" s="28"/>
      <c r="BF35" s="30"/>
      <c r="BG35" s="26"/>
      <c r="BH35" s="27"/>
      <c r="BI35" s="28"/>
      <c r="BJ35" s="28"/>
      <c r="BK35" s="28"/>
      <c r="BL35" s="29"/>
      <c r="BM35" s="28"/>
      <c r="BN35" s="30"/>
      <c r="BO35" s="26"/>
      <c r="BP35" s="27"/>
      <c r="BQ35" s="28"/>
      <c r="BR35" s="28"/>
      <c r="BS35" s="31"/>
      <c r="BT35" s="32"/>
      <c r="BU35" s="22"/>
      <c r="BV35" s="33"/>
      <c r="BW35" s="34"/>
      <c r="BX35" s="35"/>
      <c r="BY35" s="22"/>
      <c r="BZ35" s="36"/>
      <c r="CA35" s="22"/>
      <c r="CB35" s="32"/>
      <c r="CC35" s="22"/>
      <c r="CD35" s="33"/>
      <c r="CE35" s="34"/>
      <c r="CF35" s="35"/>
      <c r="CG35" s="22"/>
      <c r="CH35" s="36"/>
      <c r="CI35" s="22"/>
      <c r="CJ35" s="32"/>
      <c r="CK35" s="22"/>
      <c r="CL35" s="33"/>
      <c r="CM35" s="34"/>
      <c r="CN35" s="35"/>
      <c r="CO35" s="22"/>
      <c r="CP35" s="36"/>
      <c r="CQ35" s="22"/>
      <c r="CR35" s="32"/>
      <c r="CS35" s="22"/>
      <c r="CT35" s="33"/>
      <c r="CU35" s="34"/>
      <c r="CV35" s="35"/>
      <c r="CW35" s="22"/>
      <c r="CX35" s="36"/>
      <c r="CY35" s="22"/>
      <c r="CZ35" s="32"/>
      <c r="DA35" s="22"/>
      <c r="DB35" s="33"/>
      <c r="DC35" s="34"/>
      <c r="DD35" s="35"/>
      <c r="DE35" s="22"/>
      <c r="DF35" s="36"/>
      <c r="DG35" s="22"/>
      <c r="DH35" s="32"/>
      <c r="DI35" s="22"/>
      <c r="DJ35" s="33"/>
      <c r="DK35" s="34"/>
      <c r="DL35" s="35"/>
      <c r="DM35" s="22"/>
      <c r="DN35" s="36"/>
      <c r="DO35" s="22"/>
      <c r="DP35" s="32"/>
      <c r="DQ35" s="22"/>
      <c r="DR35" s="33"/>
      <c r="DS35" s="34"/>
      <c r="DT35" s="35"/>
      <c r="DU35" s="22"/>
      <c r="DV35" s="36"/>
      <c r="DW35" s="22"/>
      <c r="DX35" s="32"/>
      <c r="DY35" s="22"/>
      <c r="DZ35" s="33"/>
      <c r="EA35" s="34"/>
      <c r="EB35" s="35"/>
      <c r="EC35" s="22"/>
      <c r="ED35" s="36"/>
      <c r="EE35" s="22"/>
      <c r="EF35" s="32"/>
      <c r="EG35" s="22"/>
      <c r="EH35" s="33"/>
      <c r="EI35" s="34"/>
      <c r="EJ35" s="35"/>
      <c r="EK35" s="22"/>
      <c r="EL35" s="36"/>
      <c r="EM35" s="22"/>
      <c r="EN35" s="32"/>
      <c r="EO35" s="22"/>
      <c r="EP35" s="33"/>
      <c r="EQ35" s="34"/>
      <c r="ER35" s="35"/>
      <c r="ES35" s="22"/>
      <c r="ET35" s="36"/>
      <c r="EU35" s="22"/>
      <c r="EV35" s="32"/>
      <c r="EW35" s="22"/>
      <c r="EX35" s="33"/>
      <c r="EY35" s="34"/>
      <c r="EZ35" s="35"/>
      <c r="FA35" s="22"/>
      <c r="FB35" s="36"/>
      <c r="FC35" s="22"/>
      <c r="FD35" s="32"/>
      <c r="FE35" s="22"/>
      <c r="FF35" s="33"/>
      <c r="FG35" s="34"/>
      <c r="FH35" s="35"/>
      <c r="FI35" s="22"/>
      <c r="FJ35" s="36"/>
      <c r="FK35" s="22"/>
      <c r="FL35" s="32"/>
      <c r="FM35" s="22"/>
      <c r="FN35" s="33"/>
      <c r="FO35" s="34"/>
      <c r="FP35" s="35"/>
      <c r="FQ35" s="22"/>
      <c r="FR35" s="36"/>
      <c r="FS35" s="22"/>
      <c r="FT35" s="32"/>
      <c r="FU35" s="22"/>
      <c r="FV35" s="33"/>
      <c r="FW35" s="34"/>
      <c r="FX35" s="35"/>
      <c r="FY35" s="22"/>
      <c r="FZ35" s="36"/>
      <c r="GA35" s="22"/>
      <c r="GB35" s="32"/>
      <c r="GC35" s="22"/>
      <c r="GD35" s="33"/>
      <c r="GE35" s="34"/>
      <c r="GF35" s="35"/>
      <c r="GG35" s="22"/>
      <c r="GH35" s="36"/>
      <c r="GI35" s="22"/>
      <c r="GJ35" s="32"/>
      <c r="GK35" s="22"/>
      <c r="GL35" s="33"/>
      <c r="GM35" s="34"/>
      <c r="GN35" s="35"/>
      <c r="GO35" s="22"/>
      <c r="GP35" s="36"/>
      <c r="GQ35" s="22"/>
      <c r="GR35" s="32"/>
      <c r="GS35" s="22"/>
      <c r="GT35" s="33"/>
      <c r="GU35" s="34"/>
      <c r="GV35" s="35"/>
      <c r="GW35" s="22"/>
      <c r="GX35" s="36"/>
      <c r="GY35" s="22"/>
      <c r="GZ35" s="32"/>
      <c r="HA35" s="22"/>
      <c r="HB35" s="33"/>
      <c r="HC35" s="34"/>
      <c r="HD35" s="35"/>
      <c r="HE35" s="22"/>
      <c r="HF35" s="36"/>
      <c r="HG35" s="22"/>
      <c r="HH35" s="32"/>
      <c r="HI35" s="22"/>
      <c r="HJ35" s="33"/>
      <c r="HK35" s="34"/>
      <c r="HL35" s="35"/>
      <c r="HM35" s="22"/>
      <c r="HN35" s="36"/>
      <c r="HO35" s="22"/>
      <c r="HP35" s="32"/>
      <c r="HQ35" s="22"/>
      <c r="HR35" s="33"/>
      <c r="HS35" s="34"/>
      <c r="HT35" s="35"/>
      <c r="HU35" s="22"/>
      <c r="HV35" s="36"/>
      <c r="HW35" s="22"/>
      <c r="HX35" s="32"/>
      <c r="HY35" s="22"/>
      <c r="HZ35" s="33"/>
      <c r="IA35" s="34"/>
      <c r="IB35" s="35"/>
      <c r="IC35" s="22"/>
      <c r="ID35" s="36"/>
      <c r="IE35" s="22"/>
      <c r="IF35" s="32"/>
      <c r="IG35" s="22"/>
      <c r="IH35" s="33"/>
      <c r="II35" s="34"/>
      <c r="IJ35" s="35"/>
      <c r="IK35" s="22"/>
      <c r="IL35" s="36"/>
      <c r="IM35" s="22"/>
      <c r="IN35" s="32"/>
      <c r="IO35" s="22"/>
      <c r="IP35" s="33"/>
      <c r="IQ35" s="34"/>
      <c r="IR35" s="35"/>
      <c r="IS35" s="22"/>
      <c r="IT35" s="36"/>
      <c r="IU35" s="22"/>
      <c r="IV35" s="32"/>
      <c r="IW35" s="22"/>
      <c r="IX35" s="33"/>
    </row>
    <row r="36" spans="1:258" s="12" customFormat="1" ht="18.75" x14ac:dyDescent="0.2">
      <c r="A36" s="85" t="s">
        <v>81</v>
      </c>
      <c r="B36" s="86" t="s">
        <v>89</v>
      </c>
      <c r="C36" s="24"/>
      <c r="D36" s="23"/>
      <c r="E36" s="23"/>
      <c r="F36" s="23"/>
      <c r="G36" s="24"/>
      <c r="H36" s="25"/>
      <c r="I36" s="24"/>
      <c r="J36" s="25"/>
      <c r="K36" s="26"/>
      <c r="L36" s="27"/>
      <c r="M36" s="28"/>
      <c r="N36" s="107">
        <f t="shared" si="0"/>
        <v>0</v>
      </c>
      <c r="O36" s="28"/>
      <c r="P36" s="29"/>
      <c r="Q36" s="28"/>
      <c r="R36" s="30"/>
      <c r="S36" s="26"/>
      <c r="T36" s="27"/>
      <c r="U36" s="28"/>
      <c r="V36" s="28"/>
      <c r="W36" s="28"/>
      <c r="X36" s="29"/>
      <c r="Y36" s="28"/>
      <c r="Z36" s="30"/>
      <c r="AA36" s="26"/>
      <c r="AB36" s="27"/>
      <c r="AC36" s="28"/>
      <c r="AD36" s="28"/>
      <c r="AE36" s="28"/>
      <c r="AF36" s="29"/>
      <c r="AG36" s="28"/>
      <c r="AH36" s="30"/>
      <c r="AI36" s="26"/>
      <c r="AJ36" s="27"/>
      <c r="AK36" s="28"/>
      <c r="AL36" s="28"/>
      <c r="AM36" s="28"/>
      <c r="AN36" s="29"/>
      <c r="AO36" s="28"/>
      <c r="AP36" s="30"/>
      <c r="AQ36" s="26"/>
      <c r="AR36" s="27"/>
      <c r="AS36" s="28"/>
      <c r="AT36" s="28"/>
      <c r="AU36" s="28"/>
      <c r="AV36" s="29"/>
      <c r="AW36" s="28"/>
      <c r="AX36" s="30"/>
      <c r="AY36" s="26"/>
      <c r="AZ36" s="27"/>
      <c r="BA36" s="28"/>
      <c r="BB36" s="28"/>
      <c r="BC36" s="28"/>
      <c r="BD36" s="29"/>
      <c r="BE36" s="28"/>
      <c r="BF36" s="30"/>
      <c r="BG36" s="26"/>
      <c r="BH36" s="27"/>
      <c r="BI36" s="28"/>
      <c r="BJ36" s="28"/>
      <c r="BK36" s="28"/>
      <c r="BL36" s="29"/>
      <c r="BM36" s="28"/>
      <c r="BN36" s="30"/>
      <c r="BO36" s="26"/>
      <c r="BP36" s="27"/>
      <c r="BQ36" s="28"/>
      <c r="BR36" s="28"/>
      <c r="BS36" s="31"/>
      <c r="BT36" s="32"/>
      <c r="BU36" s="22"/>
      <c r="BV36" s="33"/>
      <c r="BW36" s="34"/>
      <c r="BX36" s="35"/>
      <c r="BY36" s="22"/>
      <c r="BZ36" s="36"/>
      <c r="CA36" s="22"/>
      <c r="CB36" s="32"/>
      <c r="CC36" s="22"/>
      <c r="CD36" s="33"/>
      <c r="CE36" s="34"/>
      <c r="CF36" s="35"/>
      <c r="CG36" s="22"/>
      <c r="CH36" s="36"/>
      <c r="CI36" s="22"/>
      <c r="CJ36" s="32"/>
      <c r="CK36" s="22"/>
      <c r="CL36" s="33"/>
      <c r="CM36" s="34"/>
      <c r="CN36" s="35"/>
      <c r="CO36" s="22"/>
      <c r="CP36" s="36"/>
      <c r="CQ36" s="22"/>
      <c r="CR36" s="32"/>
      <c r="CS36" s="22"/>
      <c r="CT36" s="33"/>
      <c r="CU36" s="34"/>
      <c r="CV36" s="35"/>
      <c r="CW36" s="22"/>
      <c r="CX36" s="36"/>
      <c r="CY36" s="22"/>
      <c r="CZ36" s="32"/>
      <c r="DA36" s="22"/>
      <c r="DB36" s="33"/>
      <c r="DC36" s="34"/>
      <c r="DD36" s="35"/>
      <c r="DE36" s="22"/>
      <c r="DF36" s="36"/>
      <c r="DG36" s="22"/>
      <c r="DH36" s="32"/>
      <c r="DI36" s="22"/>
      <c r="DJ36" s="33"/>
      <c r="DK36" s="34"/>
      <c r="DL36" s="35"/>
      <c r="DM36" s="22"/>
      <c r="DN36" s="36"/>
      <c r="DO36" s="22"/>
      <c r="DP36" s="32"/>
      <c r="DQ36" s="22"/>
      <c r="DR36" s="33"/>
      <c r="DS36" s="34"/>
      <c r="DT36" s="35"/>
      <c r="DU36" s="22"/>
      <c r="DV36" s="36"/>
      <c r="DW36" s="22"/>
      <c r="DX36" s="32"/>
      <c r="DY36" s="22"/>
      <c r="DZ36" s="33"/>
      <c r="EA36" s="34"/>
      <c r="EB36" s="35"/>
      <c r="EC36" s="22"/>
      <c r="ED36" s="36"/>
      <c r="EE36" s="22"/>
      <c r="EF36" s="32"/>
      <c r="EG36" s="22"/>
      <c r="EH36" s="33"/>
      <c r="EI36" s="34"/>
      <c r="EJ36" s="35"/>
      <c r="EK36" s="22"/>
      <c r="EL36" s="36"/>
      <c r="EM36" s="22"/>
      <c r="EN36" s="32"/>
      <c r="EO36" s="22"/>
      <c r="EP36" s="33"/>
      <c r="EQ36" s="34"/>
      <c r="ER36" s="35"/>
      <c r="ES36" s="22"/>
      <c r="ET36" s="36"/>
      <c r="EU36" s="22"/>
      <c r="EV36" s="32"/>
      <c r="EW36" s="22"/>
      <c r="EX36" s="33"/>
      <c r="EY36" s="34"/>
      <c r="EZ36" s="35"/>
      <c r="FA36" s="22"/>
      <c r="FB36" s="36"/>
      <c r="FC36" s="22"/>
      <c r="FD36" s="32"/>
      <c r="FE36" s="22"/>
      <c r="FF36" s="33"/>
      <c r="FG36" s="34"/>
      <c r="FH36" s="35"/>
      <c r="FI36" s="22"/>
      <c r="FJ36" s="36"/>
      <c r="FK36" s="22"/>
      <c r="FL36" s="32"/>
      <c r="FM36" s="22"/>
      <c r="FN36" s="33"/>
      <c r="FO36" s="34"/>
      <c r="FP36" s="35"/>
      <c r="FQ36" s="22"/>
      <c r="FR36" s="36"/>
      <c r="FS36" s="22"/>
      <c r="FT36" s="32"/>
      <c r="FU36" s="22"/>
      <c r="FV36" s="33"/>
      <c r="FW36" s="34"/>
      <c r="FX36" s="35"/>
      <c r="FY36" s="22"/>
      <c r="FZ36" s="36"/>
      <c r="GA36" s="22"/>
      <c r="GB36" s="32"/>
      <c r="GC36" s="22"/>
      <c r="GD36" s="33"/>
      <c r="GE36" s="34"/>
      <c r="GF36" s="35"/>
      <c r="GG36" s="22"/>
      <c r="GH36" s="36"/>
      <c r="GI36" s="22"/>
      <c r="GJ36" s="32"/>
      <c r="GK36" s="22"/>
      <c r="GL36" s="33"/>
      <c r="GM36" s="34"/>
      <c r="GN36" s="35"/>
      <c r="GO36" s="22"/>
      <c r="GP36" s="36"/>
      <c r="GQ36" s="22"/>
      <c r="GR36" s="32"/>
      <c r="GS36" s="22"/>
      <c r="GT36" s="33"/>
      <c r="GU36" s="34"/>
      <c r="GV36" s="35"/>
      <c r="GW36" s="22"/>
      <c r="GX36" s="36"/>
      <c r="GY36" s="22"/>
      <c r="GZ36" s="32"/>
      <c r="HA36" s="22"/>
      <c r="HB36" s="33"/>
      <c r="HC36" s="34"/>
      <c r="HD36" s="35"/>
      <c r="HE36" s="22"/>
      <c r="HF36" s="36"/>
      <c r="HG36" s="22"/>
      <c r="HH36" s="32"/>
      <c r="HI36" s="22"/>
      <c r="HJ36" s="33"/>
      <c r="HK36" s="34"/>
      <c r="HL36" s="35"/>
      <c r="HM36" s="22"/>
      <c r="HN36" s="36"/>
      <c r="HO36" s="22"/>
      <c r="HP36" s="32"/>
      <c r="HQ36" s="22"/>
      <c r="HR36" s="33"/>
      <c r="HS36" s="34"/>
      <c r="HT36" s="35"/>
      <c r="HU36" s="22"/>
      <c r="HV36" s="36"/>
      <c r="HW36" s="22"/>
      <c r="HX36" s="32"/>
      <c r="HY36" s="22"/>
      <c r="HZ36" s="33"/>
      <c r="IA36" s="34"/>
      <c r="IB36" s="35"/>
      <c r="IC36" s="22"/>
      <c r="ID36" s="36"/>
      <c r="IE36" s="22"/>
      <c r="IF36" s="32"/>
      <c r="IG36" s="22"/>
      <c r="IH36" s="33"/>
      <c r="II36" s="34"/>
      <c r="IJ36" s="35"/>
      <c r="IK36" s="22"/>
      <c r="IL36" s="36"/>
      <c r="IM36" s="22"/>
      <c r="IN36" s="32"/>
      <c r="IO36" s="22"/>
      <c r="IP36" s="33"/>
      <c r="IQ36" s="34"/>
      <c r="IR36" s="35"/>
      <c r="IS36" s="22"/>
      <c r="IT36" s="36"/>
      <c r="IU36" s="22"/>
      <c r="IV36" s="32"/>
      <c r="IW36" s="22"/>
      <c r="IX36" s="33"/>
    </row>
    <row r="37" spans="1:258" s="12" customFormat="1" ht="18.75" x14ac:dyDescent="0.2">
      <c r="A37" s="85" t="s">
        <v>15</v>
      </c>
      <c r="B37" s="86" t="s">
        <v>14</v>
      </c>
      <c r="C37" s="24"/>
      <c r="D37" s="23"/>
      <c r="E37" s="23"/>
      <c r="F37" s="23"/>
      <c r="G37" s="24"/>
      <c r="H37" s="25"/>
      <c r="I37" s="24"/>
      <c r="J37" s="25"/>
      <c r="K37" s="26"/>
      <c r="L37" s="27"/>
      <c r="M37" s="28"/>
      <c r="N37" s="107">
        <f t="shared" si="0"/>
        <v>0</v>
      </c>
      <c r="O37" s="28"/>
      <c r="P37" s="29"/>
      <c r="Q37" s="28"/>
      <c r="R37" s="30"/>
      <c r="S37" s="26"/>
      <c r="T37" s="27"/>
      <c r="U37" s="28"/>
      <c r="V37" s="28"/>
      <c r="W37" s="28"/>
      <c r="X37" s="29"/>
      <c r="Y37" s="28"/>
      <c r="Z37" s="30"/>
      <c r="AA37" s="26"/>
      <c r="AB37" s="27"/>
      <c r="AC37" s="28"/>
      <c r="AD37" s="28"/>
      <c r="AE37" s="28"/>
      <c r="AF37" s="29"/>
      <c r="AG37" s="28"/>
      <c r="AH37" s="30"/>
      <c r="AI37" s="26"/>
      <c r="AJ37" s="27"/>
      <c r="AK37" s="28"/>
      <c r="AL37" s="28"/>
      <c r="AM37" s="28"/>
      <c r="AN37" s="29"/>
      <c r="AO37" s="28"/>
      <c r="AP37" s="30"/>
      <c r="AQ37" s="26"/>
      <c r="AR37" s="27"/>
      <c r="AS37" s="28"/>
      <c r="AT37" s="28"/>
      <c r="AU37" s="28"/>
      <c r="AV37" s="29"/>
      <c r="AW37" s="28"/>
      <c r="AX37" s="30"/>
      <c r="AY37" s="26"/>
      <c r="AZ37" s="27"/>
      <c r="BA37" s="28"/>
      <c r="BB37" s="28"/>
      <c r="BC37" s="28"/>
      <c r="BD37" s="29"/>
      <c r="BE37" s="28"/>
      <c r="BF37" s="30"/>
      <c r="BG37" s="26"/>
      <c r="BH37" s="27"/>
      <c r="BI37" s="28"/>
      <c r="BJ37" s="28"/>
      <c r="BK37" s="28"/>
      <c r="BL37" s="29"/>
      <c r="BM37" s="28"/>
      <c r="BN37" s="30"/>
      <c r="BO37" s="26"/>
      <c r="BP37" s="27"/>
      <c r="BQ37" s="28"/>
      <c r="BR37" s="28"/>
      <c r="BS37" s="31"/>
      <c r="BT37" s="32"/>
      <c r="BU37" s="22"/>
      <c r="BV37" s="33"/>
      <c r="BW37" s="34"/>
      <c r="BX37" s="35"/>
      <c r="BY37" s="22"/>
      <c r="BZ37" s="36"/>
      <c r="CA37" s="22"/>
      <c r="CB37" s="32"/>
      <c r="CC37" s="22"/>
      <c r="CD37" s="33"/>
      <c r="CE37" s="34"/>
      <c r="CF37" s="35"/>
      <c r="CG37" s="22"/>
      <c r="CH37" s="36"/>
      <c r="CI37" s="22"/>
      <c r="CJ37" s="32"/>
      <c r="CK37" s="22"/>
      <c r="CL37" s="33"/>
      <c r="CM37" s="34"/>
      <c r="CN37" s="35"/>
      <c r="CO37" s="22"/>
      <c r="CP37" s="36"/>
      <c r="CQ37" s="22"/>
      <c r="CR37" s="32"/>
      <c r="CS37" s="22"/>
      <c r="CT37" s="33"/>
      <c r="CU37" s="34"/>
      <c r="CV37" s="35"/>
      <c r="CW37" s="22"/>
      <c r="CX37" s="36"/>
      <c r="CY37" s="22"/>
      <c r="CZ37" s="32"/>
      <c r="DA37" s="22"/>
      <c r="DB37" s="33"/>
      <c r="DC37" s="34"/>
      <c r="DD37" s="35"/>
      <c r="DE37" s="22"/>
      <c r="DF37" s="36"/>
      <c r="DG37" s="22"/>
      <c r="DH37" s="32"/>
      <c r="DI37" s="22"/>
      <c r="DJ37" s="33"/>
      <c r="DK37" s="34"/>
      <c r="DL37" s="35"/>
      <c r="DM37" s="22"/>
      <c r="DN37" s="36"/>
      <c r="DO37" s="22"/>
      <c r="DP37" s="32"/>
      <c r="DQ37" s="22"/>
      <c r="DR37" s="33"/>
      <c r="DS37" s="34"/>
      <c r="DT37" s="35"/>
      <c r="DU37" s="22"/>
      <c r="DV37" s="36"/>
      <c r="DW37" s="22"/>
      <c r="DX37" s="32"/>
      <c r="DY37" s="22"/>
      <c r="DZ37" s="33"/>
      <c r="EA37" s="34"/>
      <c r="EB37" s="35"/>
      <c r="EC37" s="22"/>
      <c r="ED37" s="36"/>
      <c r="EE37" s="22"/>
      <c r="EF37" s="32"/>
      <c r="EG37" s="22"/>
      <c r="EH37" s="33"/>
      <c r="EI37" s="34"/>
      <c r="EJ37" s="35"/>
      <c r="EK37" s="22"/>
      <c r="EL37" s="36"/>
      <c r="EM37" s="22"/>
      <c r="EN37" s="32"/>
      <c r="EO37" s="22"/>
      <c r="EP37" s="33"/>
      <c r="EQ37" s="34"/>
      <c r="ER37" s="35"/>
      <c r="ES37" s="22"/>
      <c r="ET37" s="36"/>
      <c r="EU37" s="22"/>
      <c r="EV37" s="32"/>
      <c r="EW37" s="22"/>
      <c r="EX37" s="33"/>
      <c r="EY37" s="34"/>
      <c r="EZ37" s="35"/>
      <c r="FA37" s="22"/>
      <c r="FB37" s="36"/>
      <c r="FC37" s="22"/>
      <c r="FD37" s="32"/>
      <c r="FE37" s="22"/>
      <c r="FF37" s="33"/>
      <c r="FG37" s="34"/>
      <c r="FH37" s="35"/>
      <c r="FI37" s="22"/>
      <c r="FJ37" s="36"/>
      <c r="FK37" s="22"/>
      <c r="FL37" s="32"/>
      <c r="FM37" s="22"/>
      <c r="FN37" s="33"/>
      <c r="FO37" s="34"/>
      <c r="FP37" s="35"/>
      <c r="FQ37" s="22"/>
      <c r="FR37" s="36"/>
      <c r="FS37" s="22"/>
      <c r="FT37" s="32"/>
      <c r="FU37" s="22"/>
      <c r="FV37" s="33"/>
      <c r="FW37" s="34"/>
      <c r="FX37" s="35"/>
      <c r="FY37" s="22"/>
      <c r="FZ37" s="36"/>
      <c r="GA37" s="22"/>
      <c r="GB37" s="32"/>
      <c r="GC37" s="22"/>
      <c r="GD37" s="33"/>
      <c r="GE37" s="34"/>
      <c r="GF37" s="35"/>
      <c r="GG37" s="22"/>
      <c r="GH37" s="36"/>
      <c r="GI37" s="22"/>
      <c r="GJ37" s="32"/>
      <c r="GK37" s="22"/>
      <c r="GL37" s="33"/>
      <c r="GM37" s="34"/>
      <c r="GN37" s="35"/>
      <c r="GO37" s="22"/>
      <c r="GP37" s="36"/>
      <c r="GQ37" s="22"/>
      <c r="GR37" s="32"/>
      <c r="GS37" s="22"/>
      <c r="GT37" s="33"/>
      <c r="GU37" s="34"/>
      <c r="GV37" s="35"/>
      <c r="GW37" s="22"/>
      <c r="GX37" s="36"/>
      <c r="GY37" s="22"/>
      <c r="GZ37" s="32"/>
      <c r="HA37" s="22"/>
      <c r="HB37" s="33"/>
      <c r="HC37" s="34"/>
      <c r="HD37" s="35"/>
      <c r="HE37" s="22"/>
      <c r="HF37" s="36"/>
      <c r="HG37" s="22"/>
      <c r="HH37" s="32"/>
      <c r="HI37" s="22"/>
      <c r="HJ37" s="33"/>
      <c r="HK37" s="34"/>
      <c r="HL37" s="35"/>
      <c r="HM37" s="22"/>
      <c r="HN37" s="36"/>
      <c r="HO37" s="22"/>
      <c r="HP37" s="32"/>
      <c r="HQ37" s="22"/>
      <c r="HR37" s="33"/>
      <c r="HS37" s="34"/>
      <c r="HT37" s="35"/>
      <c r="HU37" s="22"/>
      <c r="HV37" s="36"/>
      <c r="HW37" s="22"/>
      <c r="HX37" s="32"/>
      <c r="HY37" s="22"/>
      <c r="HZ37" s="33"/>
      <c r="IA37" s="34"/>
      <c r="IB37" s="35"/>
      <c r="IC37" s="22"/>
      <c r="ID37" s="36"/>
      <c r="IE37" s="22"/>
      <c r="IF37" s="32"/>
      <c r="IG37" s="22"/>
      <c r="IH37" s="33"/>
      <c r="II37" s="34"/>
      <c r="IJ37" s="35"/>
      <c r="IK37" s="22"/>
      <c r="IL37" s="36"/>
      <c r="IM37" s="22"/>
      <c r="IN37" s="32"/>
      <c r="IO37" s="22"/>
      <c r="IP37" s="33"/>
      <c r="IQ37" s="34"/>
      <c r="IR37" s="35"/>
      <c r="IS37" s="22"/>
      <c r="IT37" s="36"/>
      <c r="IU37" s="22"/>
      <c r="IV37" s="32"/>
      <c r="IW37" s="22"/>
      <c r="IX37" s="33"/>
    </row>
    <row r="38" spans="1:258" s="12" customFormat="1" ht="25.5" x14ac:dyDescent="0.2">
      <c r="A38" s="85" t="s">
        <v>16</v>
      </c>
      <c r="B38" s="86" t="s">
        <v>17</v>
      </c>
      <c r="C38" s="24"/>
      <c r="D38" s="23"/>
      <c r="E38" s="23"/>
      <c r="F38" s="23"/>
      <c r="G38" s="24"/>
      <c r="H38" s="25"/>
      <c r="I38" s="24"/>
      <c r="J38" s="25"/>
      <c r="K38" s="26"/>
      <c r="L38" s="27"/>
      <c r="M38" s="28"/>
      <c r="N38" s="107">
        <f t="shared" si="0"/>
        <v>0</v>
      </c>
      <c r="O38" s="28"/>
      <c r="P38" s="29"/>
      <c r="Q38" s="28"/>
      <c r="R38" s="30"/>
      <c r="S38" s="26"/>
      <c r="T38" s="27"/>
      <c r="U38" s="28"/>
      <c r="V38" s="28"/>
      <c r="W38" s="28"/>
      <c r="X38" s="29"/>
      <c r="Y38" s="28"/>
      <c r="Z38" s="30"/>
      <c r="AA38" s="26"/>
      <c r="AB38" s="27"/>
      <c r="AC38" s="28"/>
      <c r="AD38" s="28"/>
      <c r="AE38" s="28"/>
      <c r="AF38" s="29"/>
      <c r="AG38" s="28"/>
      <c r="AH38" s="30"/>
      <c r="AI38" s="26"/>
      <c r="AJ38" s="27"/>
      <c r="AK38" s="28"/>
      <c r="AL38" s="28"/>
      <c r="AM38" s="28"/>
      <c r="AN38" s="29"/>
      <c r="AO38" s="28"/>
      <c r="AP38" s="30"/>
      <c r="AQ38" s="26"/>
      <c r="AR38" s="27"/>
      <c r="AS38" s="28"/>
      <c r="AT38" s="28"/>
      <c r="AU38" s="28"/>
      <c r="AV38" s="29"/>
      <c r="AW38" s="28"/>
      <c r="AX38" s="30"/>
      <c r="AY38" s="26"/>
      <c r="AZ38" s="27"/>
      <c r="BA38" s="28"/>
      <c r="BB38" s="28"/>
      <c r="BC38" s="28"/>
      <c r="BD38" s="29"/>
      <c r="BE38" s="28"/>
      <c r="BF38" s="30"/>
      <c r="BG38" s="26"/>
      <c r="BH38" s="27"/>
      <c r="BI38" s="28"/>
      <c r="BJ38" s="28"/>
      <c r="BK38" s="28"/>
      <c r="BL38" s="29"/>
      <c r="BM38" s="28"/>
      <c r="BN38" s="30"/>
      <c r="BO38" s="26"/>
      <c r="BP38" s="27"/>
      <c r="BQ38" s="28"/>
      <c r="BR38" s="28"/>
      <c r="BS38" s="31"/>
      <c r="BT38" s="32"/>
      <c r="BU38" s="22"/>
      <c r="BV38" s="33"/>
      <c r="BW38" s="34"/>
      <c r="BX38" s="35"/>
      <c r="BY38" s="22"/>
      <c r="BZ38" s="36"/>
      <c r="CA38" s="22"/>
      <c r="CB38" s="32"/>
      <c r="CC38" s="22"/>
      <c r="CD38" s="33"/>
      <c r="CE38" s="34"/>
      <c r="CF38" s="35"/>
      <c r="CG38" s="22"/>
      <c r="CH38" s="36"/>
      <c r="CI38" s="22"/>
      <c r="CJ38" s="32"/>
      <c r="CK38" s="22"/>
      <c r="CL38" s="33"/>
      <c r="CM38" s="34"/>
      <c r="CN38" s="35"/>
      <c r="CO38" s="22"/>
      <c r="CP38" s="36"/>
      <c r="CQ38" s="22"/>
      <c r="CR38" s="32"/>
      <c r="CS38" s="22"/>
      <c r="CT38" s="33"/>
      <c r="CU38" s="34"/>
      <c r="CV38" s="35"/>
      <c r="CW38" s="22"/>
      <c r="CX38" s="36"/>
      <c r="CY38" s="22"/>
      <c r="CZ38" s="32"/>
      <c r="DA38" s="22"/>
      <c r="DB38" s="33"/>
      <c r="DC38" s="34"/>
      <c r="DD38" s="35"/>
      <c r="DE38" s="22"/>
      <c r="DF38" s="36"/>
      <c r="DG38" s="22"/>
      <c r="DH38" s="32"/>
      <c r="DI38" s="22"/>
      <c r="DJ38" s="33"/>
      <c r="DK38" s="34"/>
      <c r="DL38" s="35"/>
      <c r="DM38" s="22"/>
      <c r="DN38" s="36"/>
      <c r="DO38" s="22"/>
      <c r="DP38" s="32"/>
      <c r="DQ38" s="22"/>
      <c r="DR38" s="33"/>
      <c r="DS38" s="34"/>
      <c r="DT38" s="35"/>
      <c r="DU38" s="22"/>
      <c r="DV38" s="36"/>
      <c r="DW38" s="22"/>
      <c r="DX38" s="32"/>
      <c r="DY38" s="22"/>
      <c r="DZ38" s="33"/>
      <c r="EA38" s="34"/>
      <c r="EB38" s="35"/>
      <c r="EC38" s="22"/>
      <c r="ED38" s="36"/>
      <c r="EE38" s="22"/>
      <c r="EF38" s="32"/>
      <c r="EG38" s="22"/>
      <c r="EH38" s="33"/>
      <c r="EI38" s="34"/>
      <c r="EJ38" s="35"/>
      <c r="EK38" s="22"/>
      <c r="EL38" s="36"/>
      <c r="EM38" s="22"/>
      <c r="EN38" s="32"/>
      <c r="EO38" s="22"/>
      <c r="EP38" s="33"/>
      <c r="EQ38" s="34"/>
      <c r="ER38" s="35"/>
      <c r="ES38" s="22"/>
      <c r="ET38" s="36"/>
      <c r="EU38" s="22"/>
      <c r="EV38" s="32"/>
      <c r="EW38" s="22"/>
      <c r="EX38" s="33"/>
      <c r="EY38" s="34"/>
      <c r="EZ38" s="35"/>
      <c r="FA38" s="22"/>
      <c r="FB38" s="36"/>
      <c r="FC38" s="22"/>
      <c r="FD38" s="32"/>
      <c r="FE38" s="22"/>
      <c r="FF38" s="33"/>
      <c r="FG38" s="34"/>
      <c r="FH38" s="35"/>
      <c r="FI38" s="22"/>
      <c r="FJ38" s="36"/>
      <c r="FK38" s="22"/>
      <c r="FL38" s="32"/>
      <c r="FM38" s="22"/>
      <c r="FN38" s="33"/>
      <c r="FO38" s="34"/>
      <c r="FP38" s="35"/>
      <c r="FQ38" s="22"/>
      <c r="FR38" s="36"/>
      <c r="FS38" s="22"/>
      <c r="FT38" s="32"/>
      <c r="FU38" s="22"/>
      <c r="FV38" s="33"/>
      <c r="FW38" s="34"/>
      <c r="FX38" s="35"/>
      <c r="FY38" s="22"/>
      <c r="FZ38" s="36"/>
      <c r="GA38" s="22"/>
      <c r="GB38" s="32"/>
      <c r="GC38" s="22"/>
      <c r="GD38" s="33"/>
      <c r="GE38" s="34"/>
      <c r="GF38" s="35"/>
      <c r="GG38" s="22"/>
      <c r="GH38" s="36"/>
      <c r="GI38" s="22"/>
      <c r="GJ38" s="32"/>
      <c r="GK38" s="22"/>
      <c r="GL38" s="33"/>
      <c r="GM38" s="34"/>
      <c r="GN38" s="35"/>
      <c r="GO38" s="22"/>
      <c r="GP38" s="36"/>
      <c r="GQ38" s="22"/>
      <c r="GR38" s="32"/>
      <c r="GS38" s="22"/>
      <c r="GT38" s="33"/>
      <c r="GU38" s="34"/>
      <c r="GV38" s="35"/>
      <c r="GW38" s="22"/>
      <c r="GX38" s="36"/>
      <c r="GY38" s="22"/>
      <c r="GZ38" s="32"/>
      <c r="HA38" s="22"/>
      <c r="HB38" s="33"/>
      <c r="HC38" s="34"/>
      <c r="HD38" s="35"/>
      <c r="HE38" s="22"/>
      <c r="HF38" s="36"/>
      <c r="HG38" s="22"/>
      <c r="HH38" s="32"/>
      <c r="HI38" s="22"/>
      <c r="HJ38" s="33"/>
      <c r="HK38" s="34"/>
      <c r="HL38" s="35"/>
      <c r="HM38" s="22"/>
      <c r="HN38" s="36"/>
      <c r="HO38" s="22"/>
      <c r="HP38" s="32"/>
      <c r="HQ38" s="22"/>
      <c r="HR38" s="33"/>
      <c r="HS38" s="34"/>
      <c r="HT38" s="35"/>
      <c r="HU38" s="22"/>
      <c r="HV38" s="36"/>
      <c r="HW38" s="22"/>
      <c r="HX38" s="32"/>
      <c r="HY38" s="22"/>
      <c r="HZ38" s="33"/>
      <c r="IA38" s="34"/>
      <c r="IB38" s="35"/>
      <c r="IC38" s="22"/>
      <c r="ID38" s="36"/>
      <c r="IE38" s="22"/>
      <c r="IF38" s="32"/>
      <c r="IG38" s="22"/>
      <c r="IH38" s="33"/>
      <c r="II38" s="34"/>
      <c r="IJ38" s="35"/>
      <c r="IK38" s="22"/>
      <c r="IL38" s="36"/>
      <c r="IM38" s="22"/>
      <c r="IN38" s="32"/>
      <c r="IO38" s="22"/>
      <c r="IP38" s="33"/>
      <c r="IQ38" s="34"/>
      <c r="IR38" s="35"/>
      <c r="IS38" s="22"/>
      <c r="IT38" s="36"/>
      <c r="IU38" s="22"/>
      <c r="IV38" s="32"/>
      <c r="IW38" s="22"/>
      <c r="IX38" s="33"/>
    </row>
    <row r="39" spans="1:258" s="12" customFormat="1" ht="18.75" x14ac:dyDescent="0.2">
      <c r="A39" s="85" t="s">
        <v>18</v>
      </c>
      <c r="B39" s="86" t="s">
        <v>14</v>
      </c>
      <c r="C39" s="24"/>
      <c r="D39" s="23"/>
      <c r="E39" s="23"/>
      <c r="F39" s="23"/>
      <c r="G39" s="24"/>
      <c r="H39" s="25"/>
      <c r="I39" s="24"/>
      <c r="J39" s="25"/>
      <c r="K39" s="26"/>
      <c r="L39" s="27"/>
      <c r="M39" s="28"/>
      <c r="N39" s="107">
        <f t="shared" si="0"/>
        <v>0</v>
      </c>
      <c r="O39" s="28"/>
      <c r="P39" s="29"/>
      <c r="Q39" s="28"/>
      <c r="R39" s="30"/>
      <c r="S39" s="26"/>
      <c r="T39" s="27"/>
      <c r="U39" s="28"/>
      <c r="V39" s="28"/>
      <c r="W39" s="28"/>
      <c r="X39" s="29"/>
      <c r="Y39" s="28"/>
      <c r="Z39" s="30"/>
      <c r="AA39" s="26"/>
      <c r="AB39" s="27"/>
      <c r="AC39" s="28"/>
      <c r="AD39" s="28"/>
      <c r="AE39" s="28"/>
      <c r="AF39" s="29"/>
      <c r="AG39" s="28"/>
      <c r="AH39" s="30"/>
      <c r="AI39" s="26"/>
      <c r="AJ39" s="27"/>
      <c r="AK39" s="28"/>
      <c r="AL39" s="28"/>
      <c r="AM39" s="28"/>
      <c r="AN39" s="29"/>
      <c r="AO39" s="28"/>
      <c r="AP39" s="30"/>
      <c r="AQ39" s="26"/>
      <c r="AR39" s="27"/>
      <c r="AS39" s="28"/>
      <c r="AT39" s="28"/>
      <c r="AU39" s="28"/>
      <c r="AV39" s="29"/>
      <c r="AW39" s="28"/>
      <c r="AX39" s="30"/>
      <c r="AY39" s="26"/>
      <c r="AZ39" s="27"/>
      <c r="BA39" s="28"/>
      <c r="BB39" s="28"/>
      <c r="BC39" s="28"/>
      <c r="BD39" s="29"/>
      <c r="BE39" s="28"/>
      <c r="BF39" s="30"/>
      <c r="BG39" s="26"/>
      <c r="BH39" s="27"/>
      <c r="BI39" s="28"/>
      <c r="BJ39" s="28"/>
      <c r="BK39" s="28"/>
      <c r="BL39" s="29"/>
      <c r="BM39" s="28"/>
      <c r="BN39" s="30"/>
      <c r="BO39" s="26"/>
      <c r="BP39" s="27"/>
      <c r="BQ39" s="28"/>
      <c r="BR39" s="28"/>
      <c r="BS39" s="31"/>
      <c r="BT39" s="32"/>
      <c r="BU39" s="22"/>
      <c r="BV39" s="33"/>
      <c r="BW39" s="34"/>
      <c r="BX39" s="35"/>
      <c r="BY39" s="22"/>
      <c r="BZ39" s="36"/>
      <c r="CA39" s="22"/>
      <c r="CB39" s="32"/>
      <c r="CC39" s="22"/>
      <c r="CD39" s="33"/>
      <c r="CE39" s="34"/>
      <c r="CF39" s="35"/>
      <c r="CG39" s="22"/>
      <c r="CH39" s="36"/>
      <c r="CI39" s="22"/>
      <c r="CJ39" s="32"/>
      <c r="CK39" s="22"/>
      <c r="CL39" s="33"/>
      <c r="CM39" s="34"/>
      <c r="CN39" s="35"/>
      <c r="CO39" s="22"/>
      <c r="CP39" s="36"/>
      <c r="CQ39" s="22"/>
      <c r="CR39" s="32"/>
      <c r="CS39" s="22"/>
      <c r="CT39" s="33"/>
      <c r="CU39" s="34"/>
      <c r="CV39" s="35"/>
      <c r="CW39" s="22"/>
      <c r="CX39" s="36"/>
      <c r="CY39" s="22"/>
      <c r="CZ39" s="32"/>
      <c r="DA39" s="22"/>
      <c r="DB39" s="33"/>
      <c r="DC39" s="34"/>
      <c r="DD39" s="35"/>
      <c r="DE39" s="22"/>
      <c r="DF39" s="36"/>
      <c r="DG39" s="22"/>
      <c r="DH39" s="32"/>
      <c r="DI39" s="22"/>
      <c r="DJ39" s="33"/>
      <c r="DK39" s="34"/>
      <c r="DL39" s="35"/>
      <c r="DM39" s="22"/>
      <c r="DN39" s="36"/>
      <c r="DO39" s="22"/>
      <c r="DP39" s="32"/>
      <c r="DQ39" s="22"/>
      <c r="DR39" s="33"/>
      <c r="DS39" s="34"/>
      <c r="DT39" s="35"/>
      <c r="DU39" s="22"/>
      <c r="DV39" s="36"/>
      <c r="DW39" s="22"/>
      <c r="DX39" s="32"/>
      <c r="DY39" s="22"/>
      <c r="DZ39" s="33"/>
      <c r="EA39" s="34"/>
      <c r="EB39" s="35"/>
      <c r="EC39" s="22"/>
      <c r="ED39" s="36"/>
      <c r="EE39" s="22"/>
      <c r="EF39" s="32"/>
      <c r="EG39" s="22"/>
      <c r="EH39" s="33"/>
      <c r="EI39" s="34"/>
      <c r="EJ39" s="35"/>
      <c r="EK39" s="22"/>
      <c r="EL39" s="36"/>
      <c r="EM39" s="22"/>
      <c r="EN39" s="32"/>
      <c r="EO39" s="22"/>
      <c r="EP39" s="33"/>
      <c r="EQ39" s="34"/>
      <c r="ER39" s="35"/>
      <c r="ES39" s="22"/>
      <c r="ET39" s="36"/>
      <c r="EU39" s="22"/>
      <c r="EV39" s="32"/>
      <c r="EW39" s="22"/>
      <c r="EX39" s="33"/>
      <c r="EY39" s="34"/>
      <c r="EZ39" s="35"/>
      <c r="FA39" s="22"/>
      <c r="FB39" s="36"/>
      <c r="FC39" s="22"/>
      <c r="FD39" s="32"/>
      <c r="FE39" s="22"/>
      <c r="FF39" s="33"/>
      <c r="FG39" s="34"/>
      <c r="FH39" s="35"/>
      <c r="FI39" s="22"/>
      <c r="FJ39" s="36"/>
      <c r="FK39" s="22"/>
      <c r="FL39" s="32"/>
      <c r="FM39" s="22"/>
      <c r="FN39" s="33"/>
      <c r="FO39" s="34"/>
      <c r="FP39" s="35"/>
      <c r="FQ39" s="22"/>
      <c r="FR39" s="36"/>
      <c r="FS39" s="22"/>
      <c r="FT39" s="32"/>
      <c r="FU39" s="22"/>
      <c r="FV39" s="33"/>
      <c r="FW39" s="34"/>
      <c r="FX39" s="35"/>
      <c r="FY39" s="22"/>
      <c r="FZ39" s="36"/>
      <c r="GA39" s="22"/>
      <c r="GB39" s="32"/>
      <c r="GC39" s="22"/>
      <c r="GD39" s="33"/>
      <c r="GE39" s="34"/>
      <c r="GF39" s="35"/>
      <c r="GG39" s="22"/>
      <c r="GH39" s="36"/>
      <c r="GI39" s="22"/>
      <c r="GJ39" s="32"/>
      <c r="GK39" s="22"/>
      <c r="GL39" s="33"/>
      <c r="GM39" s="34"/>
      <c r="GN39" s="35"/>
      <c r="GO39" s="22"/>
      <c r="GP39" s="36"/>
      <c r="GQ39" s="22"/>
      <c r="GR39" s="32"/>
      <c r="GS39" s="22"/>
      <c r="GT39" s="33"/>
      <c r="GU39" s="34"/>
      <c r="GV39" s="35"/>
      <c r="GW39" s="22"/>
      <c r="GX39" s="36"/>
      <c r="GY39" s="22"/>
      <c r="GZ39" s="32"/>
      <c r="HA39" s="22"/>
      <c r="HB39" s="33"/>
      <c r="HC39" s="34"/>
      <c r="HD39" s="35"/>
      <c r="HE39" s="22"/>
      <c r="HF39" s="36"/>
      <c r="HG39" s="22"/>
      <c r="HH39" s="32"/>
      <c r="HI39" s="22"/>
      <c r="HJ39" s="33"/>
      <c r="HK39" s="34"/>
      <c r="HL39" s="35"/>
      <c r="HM39" s="22"/>
      <c r="HN39" s="36"/>
      <c r="HO39" s="22"/>
      <c r="HP39" s="32"/>
      <c r="HQ39" s="22"/>
      <c r="HR39" s="33"/>
      <c r="HS39" s="34"/>
      <c r="HT39" s="35"/>
      <c r="HU39" s="22"/>
      <c r="HV39" s="36"/>
      <c r="HW39" s="22"/>
      <c r="HX39" s="32"/>
      <c r="HY39" s="22"/>
      <c r="HZ39" s="33"/>
      <c r="IA39" s="34"/>
      <c r="IB39" s="35"/>
      <c r="IC39" s="22"/>
      <c r="ID39" s="36"/>
      <c r="IE39" s="22"/>
      <c r="IF39" s="32"/>
      <c r="IG39" s="22"/>
      <c r="IH39" s="33"/>
      <c r="II39" s="34"/>
      <c r="IJ39" s="35"/>
      <c r="IK39" s="22"/>
      <c r="IL39" s="36"/>
      <c r="IM39" s="22"/>
      <c r="IN39" s="32"/>
      <c r="IO39" s="22"/>
      <c r="IP39" s="33"/>
      <c r="IQ39" s="34"/>
      <c r="IR39" s="35"/>
      <c r="IS39" s="22"/>
      <c r="IT39" s="36"/>
      <c r="IU39" s="22"/>
      <c r="IV39" s="32"/>
      <c r="IW39" s="22"/>
      <c r="IX39" s="33"/>
    </row>
    <row r="40" spans="1:258" s="12" customFormat="1" ht="18.75" x14ac:dyDescent="0.2">
      <c r="A40" s="85" t="s">
        <v>19</v>
      </c>
      <c r="B40" s="86" t="s">
        <v>14</v>
      </c>
      <c r="C40" s="24"/>
      <c r="D40" s="23"/>
      <c r="E40" s="23"/>
      <c r="F40" s="23"/>
      <c r="G40" s="24"/>
      <c r="H40" s="25"/>
      <c r="I40" s="24"/>
      <c r="J40" s="25"/>
      <c r="K40" s="26"/>
      <c r="L40" s="27"/>
      <c r="M40" s="28"/>
      <c r="N40" s="107">
        <f t="shared" si="0"/>
        <v>0</v>
      </c>
      <c r="O40" s="28"/>
      <c r="P40" s="29"/>
      <c r="Q40" s="28"/>
      <c r="R40" s="30"/>
      <c r="S40" s="26"/>
      <c r="T40" s="27"/>
      <c r="U40" s="28"/>
      <c r="V40" s="28"/>
      <c r="W40" s="28"/>
      <c r="X40" s="29"/>
      <c r="Y40" s="28"/>
      <c r="Z40" s="30"/>
      <c r="AA40" s="26"/>
      <c r="AB40" s="27"/>
      <c r="AC40" s="28"/>
      <c r="AD40" s="28"/>
      <c r="AE40" s="28"/>
      <c r="AF40" s="29"/>
      <c r="AG40" s="28"/>
      <c r="AH40" s="30"/>
      <c r="AI40" s="26"/>
      <c r="AJ40" s="27"/>
      <c r="AK40" s="28"/>
      <c r="AL40" s="28"/>
      <c r="AM40" s="28"/>
      <c r="AN40" s="29"/>
      <c r="AO40" s="28"/>
      <c r="AP40" s="30"/>
      <c r="AQ40" s="26"/>
      <c r="AR40" s="27"/>
      <c r="AS40" s="28"/>
      <c r="AT40" s="28"/>
      <c r="AU40" s="28"/>
      <c r="AV40" s="29"/>
      <c r="AW40" s="28"/>
      <c r="AX40" s="30"/>
      <c r="AY40" s="26"/>
      <c r="AZ40" s="27"/>
      <c r="BA40" s="28"/>
      <c r="BB40" s="28"/>
      <c r="BC40" s="28"/>
      <c r="BD40" s="29"/>
      <c r="BE40" s="28"/>
      <c r="BF40" s="30"/>
      <c r="BG40" s="26"/>
      <c r="BH40" s="27"/>
      <c r="BI40" s="28"/>
      <c r="BJ40" s="28"/>
      <c r="BK40" s="28"/>
      <c r="BL40" s="29"/>
      <c r="BM40" s="28"/>
      <c r="BN40" s="30"/>
      <c r="BO40" s="26"/>
      <c r="BP40" s="27"/>
      <c r="BQ40" s="28"/>
      <c r="BR40" s="28"/>
      <c r="BS40" s="31"/>
      <c r="BT40" s="32"/>
      <c r="BU40" s="22"/>
      <c r="BV40" s="33"/>
      <c r="BW40" s="34"/>
      <c r="BX40" s="35"/>
      <c r="BY40" s="22"/>
      <c r="BZ40" s="36"/>
      <c r="CA40" s="22"/>
      <c r="CB40" s="32"/>
      <c r="CC40" s="22"/>
      <c r="CD40" s="33"/>
      <c r="CE40" s="34"/>
      <c r="CF40" s="35"/>
      <c r="CG40" s="22"/>
      <c r="CH40" s="36"/>
      <c r="CI40" s="22"/>
      <c r="CJ40" s="32"/>
      <c r="CK40" s="22"/>
      <c r="CL40" s="33"/>
      <c r="CM40" s="34"/>
      <c r="CN40" s="35"/>
      <c r="CO40" s="22"/>
      <c r="CP40" s="36"/>
      <c r="CQ40" s="22"/>
      <c r="CR40" s="32"/>
      <c r="CS40" s="22"/>
      <c r="CT40" s="33"/>
      <c r="CU40" s="34"/>
      <c r="CV40" s="35"/>
      <c r="CW40" s="22"/>
      <c r="CX40" s="36"/>
      <c r="CY40" s="22"/>
      <c r="CZ40" s="32"/>
      <c r="DA40" s="22"/>
      <c r="DB40" s="33"/>
      <c r="DC40" s="34"/>
      <c r="DD40" s="35"/>
      <c r="DE40" s="22"/>
      <c r="DF40" s="36"/>
      <c r="DG40" s="22"/>
      <c r="DH40" s="32"/>
      <c r="DI40" s="22"/>
      <c r="DJ40" s="33"/>
      <c r="DK40" s="34"/>
      <c r="DL40" s="35"/>
      <c r="DM40" s="22"/>
      <c r="DN40" s="36"/>
      <c r="DO40" s="22"/>
      <c r="DP40" s="32"/>
      <c r="DQ40" s="22"/>
      <c r="DR40" s="33"/>
      <c r="DS40" s="34"/>
      <c r="DT40" s="35"/>
      <c r="DU40" s="22"/>
      <c r="DV40" s="36"/>
      <c r="DW40" s="22"/>
      <c r="DX40" s="32"/>
      <c r="DY40" s="22"/>
      <c r="DZ40" s="33"/>
      <c r="EA40" s="34"/>
      <c r="EB40" s="35"/>
      <c r="EC40" s="22"/>
      <c r="ED40" s="36"/>
      <c r="EE40" s="22"/>
      <c r="EF40" s="32"/>
      <c r="EG40" s="22"/>
      <c r="EH40" s="33"/>
      <c r="EI40" s="34"/>
      <c r="EJ40" s="35"/>
      <c r="EK40" s="22"/>
      <c r="EL40" s="36"/>
      <c r="EM40" s="22"/>
      <c r="EN40" s="32"/>
      <c r="EO40" s="22"/>
      <c r="EP40" s="33"/>
      <c r="EQ40" s="34"/>
      <c r="ER40" s="35"/>
      <c r="ES40" s="22"/>
      <c r="ET40" s="36"/>
      <c r="EU40" s="22"/>
      <c r="EV40" s="32"/>
      <c r="EW40" s="22"/>
      <c r="EX40" s="33"/>
      <c r="EY40" s="34"/>
      <c r="EZ40" s="35"/>
      <c r="FA40" s="22"/>
      <c r="FB40" s="36"/>
      <c r="FC40" s="22"/>
      <c r="FD40" s="32"/>
      <c r="FE40" s="22"/>
      <c r="FF40" s="33"/>
      <c r="FG40" s="34"/>
      <c r="FH40" s="35"/>
      <c r="FI40" s="22"/>
      <c r="FJ40" s="36"/>
      <c r="FK40" s="22"/>
      <c r="FL40" s="32"/>
      <c r="FM40" s="22"/>
      <c r="FN40" s="33"/>
      <c r="FO40" s="34"/>
      <c r="FP40" s="35"/>
      <c r="FQ40" s="22"/>
      <c r="FR40" s="36"/>
      <c r="FS40" s="22"/>
      <c r="FT40" s="32"/>
      <c r="FU40" s="22"/>
      <c r="FV40" s="33"/>
      <c r="FW40" s="34"/>
      <c r="FX40" s="35"/>
      <c r="FY40" s="22"/>
      <c r="FZ40" s="36"/>
      <c r="GA40" s="22"/>
      <c r="GB40" s="32"/>
      <c r="GC40" s="22"/>
      <c r="GD40" s="33"/>
      <c r="GE40" s="34"/>
      <c r="GF40" s="35"/>
      <c r="GG40" s="22"/>
      <c r="GH40" s="36"/>
      <c r="GI40" s="22"/>
      <c r="GJ40" s="32"/>
      <c r="GK40" s="22"/>
      <c r="GL40" s="33"/>
      <c r="GM40" s="34"/>
      <c r="GN40" s="35"/>
      <c r="GO40" s="22"/>
      <c r="GP40" s="36"/>
      <c r="GQ40" s="22"/>
      <c r="GR40" s="32"/>
      <c r="GS40" s="22"/>
      <c r="GT40" s="33"/>
      <c r="GU40" s="34"/>
      <c r="GV40" s="35"/>
      <c r="GW40" s="22"/>
      <c r="GX40" s="36"/>
      <c r="GY40" s="22"/>
      <c r="GZ40" s="32"/>
      <c r="HA40" s="22"/>
      <c r="HB40" s="33"/>
      <c r="HC40" s="34"/>
      <c r="HD40" s="35"/>
      <c r="HE40" s="22"/>
      <c r="HF40" s="36"/>
      <c r="HG40" s="22"/>
      <c r="HH40" s="32"/>
      <c r="HI40" s="22"/>
      <c r="HJ40" s="33"/>
      <c r="HK40" s="34"/>
      <c r="HL40" s="35"/>
      <c r="HM40" s="22"/>
      <c r="HN40" s="36"/>
      <c r="HO40" s="22"/>
      <c r="HP40" s="32"/>
      <c r="HQ40" s="22"/>
      <c r="HR40" s="33"/>
      <c r="HS40" s="34"/>
      <c r="HT40" s="35"/>
      <c r="HU40" s="22"/>
      <c r="HV40" s="36"/>
      <c r="HW40" s="22"/>
      <c r="HX40" s="32"/>
      <c r="HY40" s="22"/>
      <c r="HZ40" s="33"/>
      <c r="IA40" s="34"/>
      <c r="IB40" s="35"/>
      <c r="IC40" s="22"/>
      <c r="ID40" s="36"/>
      <c r="IE40" s="22"/>
      <c r="IF40" s="32"/>
      <c r="IG40" s="22"/>
      <c r="IH40" s="33"/>
      <c r="II40" s="34"/>
      <c r="IJ40" s="35"/>
      <c r="IK40" s="22"/>
      <c r="IL40" s="36"/>
      <c r="IM40" s="22"/>
      <c r="IN40" s="32"/>
      <c r="IO40" s="22"/>
      <c r="IP40" s="33"/>
      <c r="IQ40" s="34"/>
      <c r="IR40" s="35"/>
      <c r="IS40" s="22"/>
      <c r="IT40" s="36"/>
      <c r="IU40" s="22"/>
      <c r="IV40" s="32"/>
      <c r="IW40" s="22"/>
      <c r="IX40" s="33"/>
    </row>
    <row r="41" spans="1:258" s="12" customFormat="1" ht="25.5" x14ac:dyDescent="0.2">
      <c r="A41" s="85" t="s">
        <v>20</v>
      </c>
      <c r="B41" s="86" t="s">
        <v>21</v>
      </c>
      <c r="C41" s="24"/>
      <c r="D41" s="23"/>
      <c r="E41" s="23"/>
      <c r="F41" s="23"/>
      <c r="G41" s="24"/>
      <c r="H41" s="25"/>
      <c r="I41" s="24"/>
      <c r="J41" s="25"/>
      <c r="K41" s="26"/>
      <c r="L41" s="27"/>
      <c r="M41" s="28"/>
      <c r="N41" s="107">
        <f t="shared" si="0"/>
        <v>0</v>
      </c>
      <c r="O41" s="28"/>
      <c r="P41" s="29"/>
      <c r="Q41" s="28"/>
      <c r="R41" s="30"/>
      <c r="S41" s="26"/>
      <c r="T41" s="27"/>
      <c r="U41" s="28"/>
      <c r="V41" s="28"/>
      <c r="W41" s="28"/>
      <c r="X41" s="29"/>
      <c r="Y41" s="28"/>
      <c r="Z41" s="30"/>
      <c r="AA41" s="26"/>
      <c r="AB41" s="27"/>
      <c r="AC41" s="28"/>
      <c r="AD41" s="28"/>
      <c r="AE41" s="28"/>
      <c r="AF41" s="29"/>
      <c r="AG41" s="28"/>
      <c r="AH41" s="30"/>
      <c r="AI41" s="26"/>
      <c r="AJ41" s="27"/>
      <c r="AK41" s="28"/>
      <c r="AL41" s="28"/>
      <c r="AM41" s="28"/>
      <c r="AN41" s="29"/>
      <c r="AO41" s="28"/>
      <c r="AP41" s="30"/>
      <c r="AQ41" s="26"/>
      <c r="AR41" s="27"/>
      <c r="AS41" s="28"/>
      <c r="AT41" s="28"/>
      <c r="AU41" s="28"/>
      <c r="AV41" s="29"/>
      <c r="AW41" s="28"/>
      <c r="AX41" s="30"/>
      <c r="AY41" s="26"/>
      <c r="AZ41" s="27"/>
      <c r="BA41" s="28"/>
      <c r="BB41" s="28"/>
      <c r="BC41" s="28"/>
      <c r="BD41" s="29"/>
      <c r="BE41" s="28"/>
      <c r="BF41" s="30"/>
      <c r="BG41" s="26"/>
      <c r="BH41" s="27"/>
      <c r="BI41" s="28"/>
      <c r="BJ41" s="28"/>
      <c r="BK41" s="28"/>
      <c r="BL41" s="29"/>
      <c r="BM41" s="28"/>
      <c r="BN41" s="30"/>
      <c r="BO41" s="26"/>
      <c r="BP41" s="27"/>
      <c r="BQ41" s="28"/>
      <c r="BR41" s="28"/>
      <c r="BS41" s="31"/>
      <c r="BT41" s="32"/>
      <c r="BU41" s="22"/>
      <c r="BV41" s="33"/>
      <c r="BW41" s="34"/>
      <c r="BX41" s="35"/>
      <c r="BY41" s="22"/>
      <c r="BZ41" s="36"/>
      <c r="CA41" s="22"/>
      <c r="CB41" s="32"/>
      <c r="CC41" s="22"/>
      <c r="CD41" s="33"/>
      <c r="CE41" s="34"/>
      <c r="CF41" s="35"/>
      <c r="CG41" s="22"/>
      <c r="CH41" s="36"/>
      <c r="CI41" s="22"/>
      <c r="CJ41" s="32"/>
      <c r="CK41" s="22"/>
      <c r="CL41" s="33"/>
      <c r="CM41" s="34"/>
      <c r="CN41" s="35"/>
      <c r="CO41" s="22"/>
      <c r="CP41" s="36"/>
      <c r="CQ41" s="22"/>
      <c r="CR41" s="32"/>
      <c r="CS41" s="22"/>
      <c r="CT41" s="33"/>
      <c r="CU41" s="34"/>
      <c r="CV41" s="35"/>
      <c r="CW41" s="22"/>
      <c r="CX41" s="36"/>
      <c r="CY41" s="22"/>
      <c r="CZ41" s="32"/>
      <c r="DA41" s="22"/>
      <c r="DB41" s="33"/>
      <c r="DC41" s="34"/>
      <c r="DD41" s="35"/>
      <c r="DE41" s="22"/>
      <c r="DF41" s="36"/>
      <c r="DG41" s="22"/>
      <c r="DH41" s="32"/>
      <c r="DI41" s="22"/>
      <c r="DJ41" s="33"/>
      <c r="DK41" s="34"/>
      <c r="DL41" s="35"/>
      <c r="DM41" s="22"/>
      <c r="DN41" s="36"/>
      <c r="DO41" s="22"/>
      <c r="DP41" s="32"/>
      <c r="DQ41" s="22"/>
      <c r="DR41" s="33"/>
      <c r="DS41" s="34"/>
      <c r="DT41" s="35"/>
      <c r="DU41" s="22"/>
      <c r="DV41" s="36"/>
      <c r="DW41" s="22"/>
      <c r="DX41" s="32"/>
      <c r="DY41" s="22"/>
      <c r="DZ41" s="33"/>
      <c r="EA41" s="34"/>
      <c r="EB41" s="35"/>
      <c r="EC41" s="22"/>
      <c r="ED41" s="36"/>
      <c r="EE41" s="22"/>
      <c r="EF41" s="32"/>
      <c r="EG41" s="22"/>
      <c r="EH41" s="33"/>
      <c r="EI41" s="34"/>
      <c r="EJ41" s="35"/>
      <c r="EK41" s="22"/>
      <c r="EL41" s="36"/>
      <c r="EM41" s="22"/>
      <c r="EN41" s="32"/>
      <c r="EO41" s="22"/>
      <c r="EP41" s="33"/>
      <c r="EQ41" s="34"/>
      <c r="ER41" s="35"/>
      <c r="ES41" s="22"/>
      <c r="ET41" s="36"/>
      <c r="EU41" s="22"/>
      <c r="EV41" s="32"/>
      <c r="EW41" s="22"/>
      <c r="EX41" s="33"/>
      <c r="EY41" s="34"/>
      <c r="EZ41" s="35"/>
      <c r="FA41" s="22"/>
      <c r="FB41" s="36"/>
      <c r="FC41" s="22"/>
      <c r="FD41" s="32"/>
      <c r="FE41" s="22"/>
      <c r="FF41" s="33"/>
      <c r="FG41" s="34"/>
      <c r="FH41" s="35"/>
      <c r="FI41" s="22"/>
      <c r="FJ41" s="36"/>
      <c r="FK41" s="22"/>
      <c r="FL41" s="32"/>
      <c r="FM41" s="22"/>
      <c r="FN41" s="33"/>
      <c r="FO41" s="34"/>
      <c r="FP41" s="35"/>
      <c r="FQ41" s="22"/>
      <c r="FR41" s="36"/>
      <c r="FS41" s="22"/>
      <c r="FT41" s="32"/>
      <c r="FU41" s="22"/>
      <c r="FV41" s="33"/>
      <c r="FW41" s="34"/>
      <c r="FX41" s="35"/>
      <c r="FY41" s="22"/>
      <c r="FZ41" s="36"/>
      <c r="GA41" s="22"/>
      <c r="GB41" s="32"/>
      <c r="GC41" s="22"/>
      <c r="GD41" s="33"/>
      <c r="GE41" s="34"/>
      <c r="GF41" s="35"/>
      <c r="GG41" s="22"/>
      <c r="GH41" s="36"/>
      <c r="GI41" s="22"/>
      <c r="GJ41" s="32"/>
      <c r="GK41" s="22"/>
      <c r="GL41" s="33"/>
      <c r="GM41" s="34"/>
      <c r="GN41" s="35"/>
      <c r="GO41" s="22"/>
      <c r="GP41" s="36"/>
      <c r="GQ41" s="22"/>
      <c r="GR41" s="32"/>
      <c r="GS41" s="22"/>
      <c r="GT41" s="33"/>
      <c r="GU41" s="34"/>
      <c r="GV41" s="35"/>
      <c r="GW41" s="22"/>
      <c r="GX41" s="36"/>
      <c r="GY41" s="22"/>
      <c r="GZ41" s="32"/>
      <c r="HA41" s="22"/>
      <c r="HB41" s="33"/>
      <c r="HC41" s="34"/>
      <c r="HD41" s="35"/>
      <c r="HE41" s="22"/>
      <c r="HF41" s="36"/>
      <c r="HG41" s="22"/>
      <c r="HH41" s="32"/>
      <c r="HI41" s="22"/>
      <c r="HJ41" s="33"/>
      <c r="HK41" s="34"/>
      <c r="HL41" s="35"/>
      <c r="HM41" s="22"/>
      <c r="HN41" s="36"/>
      <c r="HO41" s="22"/>
      <c r="HP41" s="32"/>
      <c r="HQ41" s="22"/>
      <c r="HR41" s="33"/>
      <c r="HS41" s="34"/>
      <c r="HT41" s="35"/>
      <c r="HU41" s="22"/>
      <c r="HV41" s="36"/>
      <c r="HW41" s="22"/>
      <c r="HX41" s="32"/>
      <c r="HY41" s="22"/>
      <c r="HZ41" s="33"/>
      <c r="IA41" s="34"/>
      <c r="IB41" s="35"/>
      <c r="IC41" s="22"/>
      <c r="ID41" s="36"/>
      <c r="IE41" s="22"/>
      <c r="IF41" s="32"/>
      <c r="IG41" s="22"/>
      <c r="IH41" s="33"/>
      <c r="II41" s="34"/>
      <c r="IJ41" s="35"/>
      <c r="IK41" s="22"/>
      <c r="IL41" s="36"/>
      <c r="IM41" s="22"/>
      <c r="IN41" s="32"/>
      <c r="IO41" s="22"/>
      <c r="IP41" s="33"/>
      <c r="IQ41" s="34"/>
      <c r="IR41" s="35"/>
      <c r="IS41" s="22"/>
      <c r="IT41" s="36"/>
      <c r="IU41" s="22"/>
      <c r="IV41" s="32"/>
      <c r="IW41" s="22"/>
      <c r="IX41" s="33"/>
    </row>
    <row r="42" spans="1:258" s="12" customFormat="1" ht="25.5" x14ac:dyDescent="0.2">
      <c r="A42" s="85" t="s">
        <v>82</v>
      </c>
      <c r="B42" s="86" t="s">
        <v>17</v>
      </c>
      <c r="C42" s="24"/>
      <c r="D42" s="23"/>
      <c r="E42" s="23"/>
      <c r="F42" s="23"/>
      <c r="G42" s="24"/>
      <c r="H42" s="25"/>
      <c r="I42" s="24"/>
      <c r="J42" s="25"/>
      <c r="K42" s="26"/>
      <c r="L42" s="27"/>
      <c r="M42" s="28"/>
      <c r="N42" s="107">
        <f t="shared" si="0"/>
        <v>0</v>
      </c>
      <c r="O42" s="28"/>
      <c r="P42" s="29"/>
      <c r="Q42" s="28"/>
      <c r="R42" s="30"/>
      <c r="S42" s="26"/>
      <c r="T42" s="27"/>
      <c r="U42" s="28"/>
      <c r="V42" s="28"/>
      <c r="W42" s="28"/>
      <c r="X42" s="29"/>
      <c r="Y42" s="28"/>
      <c r="Z42" s="30"/>
      <c r="AA42" s="26"/>
      <c r="AB42" s="27"/>
      <c r="AC42" s="28"/>
      <c r="AD42" s="28"/>
      <c r="AE42" s="28"/>
      <c r="AF42" s="29"/>
      <c r="AG42" s="28"/>
      <c r="AH42" s="30"/>
      <c r="AI42" s="26"/>
      <c r="AJ42" s="27"/>
      <c r="AK42" s="28"/>
      <c r="AL42" s="28"/>
      <c r="AM42" s="28"/>
      <c r="AN42" s="29"/>
      <c r="AO42" s="28"/>
      <c r="AP42" s="30"/>
      <c r="AQ42" s="26"/>
      <c r="AR42" s="27"/>
      <c r="AS42" s="28"/>
      <c r="AT42" s="28"/>
      <c r="AU42" s="28"/>
      <c r="AV42" s="29"/>
      <c r="AW42" s="28"/>
      <c r="AX42" s="30"/>
      <c r="AY42" s="26"/>
      <c r="AZ42" s="27"/>
      <c r="BA42" s="28"/>
      <c r="BB42" s="28"/>
      <c r="BC42" s="28"/>
      <c r="BD42" s="29"/>
      <c r="BE42" s="28"/>
      <c r="BF42" s="30"/>
      <c r="BG42" s="26"/>
      <c r="BH42" s="27"/>
      <c r="BI42" s="28"/>
      <c r="BJ42" s="28"/>
      <c r="BK42" s="28"/>
      <c r="BL42" s="29"/>
      <c r="BM42" s="28"/>
      <c r="BN42" s="30"/>
      <c r="BO42" s="26"/>
      <c r="BP42" s="27"/>
      <c r="BQ42" s="28"/>
      <c r="BR42" s="28"/>
      <c r="BS42" s="31"/>
      <c r="BT42" s="32"/>
      <c r="BU42" s="22"/>
      <c r="BV42" s="33"/>
      <c r="BW42" s="34"/>
      <c r="BX42" s="35"/>
      <c r="BY42" s="22"/>
      <c r="BZ42" s="36"/>
      <c r="CA42" s="22"/>
      <c r="CB42" s="32"/>
      <c r="CC42" s="22"/>
      <c r="CD42" s="33"/>
      <c r="CE42" s="34"/>
      <c r="CF42" s="35"/>
      <c r="CG42" s="22"/>
      <c r="CH42" s="36"/>
      <c r="CI42" s="22"/>
      <c r="CJ42" s="32"/>
      <c r="CK42" s="22"/>
      <c r="CL42" s="33"/>
      <c r="CM42" s="34"/>
      <c r="CN42" s="35"/>
      <c r="CO42" s="22"/>
      <c r="CP42" s="36"/>
      <c r="CQ42" s="22"/>
      <c r="CR42" s="32"/>
      <c r="CS42" s="22"/>
      <c r="CT42" s="33"/>
      <c r="CU42" s="34"/>
      <c r="CV42" s="35"/>
      <c r="CW42" s="22"/>
      <c r="CX42" s="36"/>
      <c r="CY42" s="22"/>
      <c r="CZ42" s="32"/>
      <c r="DA42" s="22"/>
      <c r="DB42" s="33"/>
      <c r="DC42" s="34"/>
      <c r="DD42" s="35"/>
      <c r="DE42" s="22"/>
      <c r="DF42" s="36"/>
      <c r="DG42" s="22"/>
      <c r="DH42" s="32"/>
      <c r="DI42" s="22"/>
      <c r="DJ42" s="33"/>
      <c r="DK42" s="34"/>
      <c r="DL42" s="35"/>
      <c r="DM42" s="22"/>
      <c r="DN42" s="36"/>
      <c r="DO42" s="22"/>
      <c r="DP42" s="32"/>
      <c r="DQ42" s="22"/>
      <c r="DR42" s="33"/>
      <c r="DS42" s="34"/>
      <c r="DT42" s="35"/>
      <c r="DU42" s="22"/>
      <c r="DV42" s="36"/>
      <c r="DW42" s="22"/>
      <c r="DX42" s="32"/>
      <c r="DY42" s="22"/>
      <c r="DZ42" s="33"/>
      <c r="EA42" s="34"/>
      <c r="EB42" s="35"/>
      <c r="EC42" s="22"/>
      <c r="ED42" s="36"/>
      <c r="EE42" s="22"/>
      <c r="EF42" s="32"/>
      <c r="EG42" s="22"/>
      <c r="EH42" s="33"/>
      <c r="EI42" s="34"/>
      <c r="EJ42" s="35"/>
      <c r="EK42" s="22"/>
      <c r="EL42" s="36"/>
      <c r="EM42" s="22"/>
      <c r="EN42" s="32"/>
      <c r="EO42" s="22"/>
      <c r="EP42" s="33"/>
      <c r="EQ42" s="34"/>
      <c r="ER42" s="35"/>
      <c r="ES42" s="22"/>
      <c r="ET42" s="36"/>
      <c r="EU42" s="22"/>
      <c r="EV42" s="32"/>
      <c r="EW42" s="22"/>
      <c r="EX42" s="33"/>
      <c r="EY42" s="34"/>
      <c r="EZ42" s="35"/>
      <c r="FA42" s="22"/>
      <c r="FB42" s="36"/>
      <c r="FC42" s="22"/>
      <c r="FD42" s="32"/>
      <c r="FE42" s="22"/>
      <c r="FF42" s="33"/>
      <c r="FG42" s="34"/>
      <c r="FH42" s="35"/>
      <c r="FI42" s="22"/>
      <c r="FJ42" s="36"/>
      <c r="FK42" s="22"/>
      <c r="FL42" s="32"/>
      <c r="FM42" s="22"/>
      <c r="FN42" s="33"/>
      <c r="FO42" s="34"/>
      <c r="FP42" s="35"/>
      <c r="FQ42" s="22"/>
      <c r="FR42" s="36"/>
      <c r="FS42" s="22"/>
      <c r="FT42" s="32"/>
      <c r="FU42" s="22"/>
      <c r="FV42" s="33"/>
      <c r="FW42" s="34"/>
      <c r="FX42" s="35"/>
      <c r="FY42" s="22"/>
      <c r="FZ42" s="36"/>
      <c r="GA42" s="22"/>
      <c r="GB42" s="32"/>
      <c r="GC42" s="22"/>
      <c r="GD42" s="33"/>
      <c r="GE42" s="34"/>
      <c r="GF42" s="35"/>
      <c r="GG42" s="22"/>
      <c r="GH42" s="36"/>
      <c r="GI42" s="22"/>
      <c r="GJ42" s="32"/>
      <c r="GK42" s="22"/>
      <c r="GL42" s="33"/>
      <c r="GM42" s="34"/>
      <c r="GN42" s="35"/>
      <c r="GO42" s="22"/>
      <c r="GP42" s="36"/>
      <c r="GQ42" s="22"/>
      <c r="GR42" s="32"/>
      <c r="GS42" s="22"/>
      <c r="GT42" s="33"/>
      <c r="GU42" s="34"/>
      <c r="GV42" s="35"/>
      <c r="GW42" s="22"/>
      <c r="GX42" s="36"/>
      <c r="GY42" s="22"/>
      <c r="GZ42" s="32"/>
      <c r="HA42" s="22"/>
      <c r="HB42" s="33"/>
      <c r="HC42" s="34"/>
      <c r="HD42" s="35"/>
      <c r="HE42" s="22"/>
      <c r="HF42" s="36"/>
      <c r="HG42" s="22"/>
      <c r="HH42" s="32"/>
      <c r="HI42" s="22"/>
      <c r="HJ42" s="33"/>
      <c r="HK42" s="34"/>
      <c r="HL42" s="35"/>
      <c r="HM42" s="22"/>
      <c r="HN42" s="36"/>
      <c r="HO42" s="22"/>
      <c r="HP42" s="32"/>
      <c r="HQ42" s="22"/>
      <c r="HR42" s="33"/>
      <c r="HS42" s="34"/>
      <c r="HT42" s="35"/>
      <c r="HU42" s="22"/>
      <c r="HV42" s="36"/>
      <c r="HW42" s="22"/>
      <c r="HX42" s="32"/>
      <c r="HY42" s="22"/>
      <c r="HZ42" s="33"/>
      <c r="IA42" s="34"/>
      <c r="IB42" s="35"/>
      <c r="IC42" s="22"/>
      <c r="ID42" s="36"/>
      <c r="IE42" s="22"/>
      <c r="IF42" s="32"/>
      <c r="IG42" s="22"/>
      <c r="IH42" s="33"/>
      <c r="II42" s="34"/>
      <c r="IJ42" s="35"/>
      <c r="IK42" s="22"/>
      <c r="IL42" s="36"/>
      <c r="IM42" s="22"/>
      <c r="IN42" s="32"/>
      <c r="IO42" s="22"/>
      <c r="IP42" s="33"/>
      <c r="IQ42" s="34"/>
      <c r="IR42" s="35"/>
      <c r="IS42" s="22"/>
      <c r="IT42" s="36"/>
      <c r="IU42" s="22"/>
      <c r="IV42" s="32"/>
      <c r="IW42" s="22"/>
      <c r="IX42" s="33"/>
    </row>
    <row r="43" spans="1:258" s="12" customFormat="1" ht="25.5" x14ac:dyDescent="0.2">
      <c r="A43" s="85" t="s">
        <v>83</v>
      </c>
      <c r="B43" s="86" t="s">
        <v>14</v>
      </c>
      <c r="C43" s="24"/>
      <c r="D43" s="23"/>
      <c r="E43" s="23"/>
      <c r="F43" s="23"/>
      <c r="G43" s="24"/>
      <c r="H43" s="25"/>
      <c r="I43" s="24"/>
      <c r="J43" s="25"/>
      <c r="K43" s="26"/>
      <c r="L43" s="27"/>
      <c r="M43" s="28"/>
      <c r="N43" s="107">
        <f t="shared" si="0"/>
        <v>0</v>
      </c>
      <c r="O43" s="28"/>
      <c r="P43" s="29"/>
      <c r="Q43" s="28"/>
      <c r="R43" s="30"/>
      <c r="S43" s="26"/>
      <c r="T43" s="27"/>
      <c r="U43" s="28"/>
      <c r="V43" s="28"/>
      <c r="W43" s="28"/>
      <c r="X43" s="29"/>
      <c r="Y43" s="28"/>
      <c r="Z43" s="30"/>
      <c r="AA43" s="26"/>
      <c r="AB43" s="27"/>
      <c r="AC43" s="28"/>
      <c r="AD43" s="28"/>
      <c r="AE43" s="28"/>
      <c r="AF43" s="29"/>
      <c r="AG43" s="28"/>
      <c r="AH43" s="30"/>
      <c r="AI43" s="26"/>
      <c r="AJ43" s="27"/>
      <c r="AK43" s="28"/>
      <c r="AL43" s="28"/>
      <c r="AM43" s="28"/>
      <c r="AN43" s="29"/>
      <c r="AO43" s="28"/>
      <c r="AP43" s="30"/>
      <c r="AQ43" s="26"/>
      <c r="AR43" s="27"/>
      <c r="AS43" s="28"/>
      <c r="AT43" s="28"/>
      <c r="AU43" s="28"/>
      <c r="AV43" s="29"/>
      <c r="AW43" s="28"/>
      <c r="AX43" s="30"/>
      <c r="AY43" s="26"/>
      <c r="AZ43" s="27"/>
      <c r="BA43" s="28"/>
      <c r="BB43" s="28"/>
      <c r="BC43" s="28"/>
      <c r="BD43" s="29"/>
      <c r="BE43" s="28"/>
      <c r="BF43" s="30"/>
      <c r="BG43" s="26"/>
      <c r="BH43" s="27"/>
      <c r="BI43" s="28"/>
      <c r="BJ43" s="28"/>
      <c r="BK43" s="28"/>
      <c r="BL43" s="29"/>
      <c r="BM43" s="28"/>
      <c r="BN43" s="30"/>
      <c r="BO43" s="26"/>
      <c r="BP43" s="27"/>
      <c r="BQ43" s="28"/>
      <c r="BR43" s="28"/>
      <c r="BS43" s="31"/>
      <c r="BT43" s="32"/>
      <c r="BU43" s="22"/>
      <c r="BV43" s="33"/>
      <c r="BW43" s="37"/>
      <c r="BX43" s="38"/>
      <c r="BY43" s="22"/>
      <c r="BZ43" s="36"/>
      <c r="CA43" s="22"/>
      <c r="CB43" s="32"/>
      <c r="CC43" s="22"/>
      <c r="CD43" s="33"/>
      <c r="CE43" s="37"/>
      <c r="CF43" s="38"/>
      <c r="CG43" s="22"/>
      <c r="CH43" s="36"/>
      <c r="CI43" s="22"/>
      <c r="CJ43" s="32"/>
      <c r="CK43" s="22"/>
      <c r="CL43" s="33"/>
      <c r="CM43" s="37"/>
      <c r="CN43" s="38"/>
      <c r="CO43" s="22"/>
      <c r="CP43" s="36"/>
      <c r="CQ43" s="22"/>
      <c r="CR43" s="32"/>
      <c r="CS43" s="22"/>
      <c r="CT43" s="33"/>
      <c r="CU43" s="37"/>
      <c r="CV43" s="38"/>
      <c r="CW43" s="22"/>
      <c r="CX43" s="36"/>
      <c r="CY43" s="22"/>
      <c r="CZ43" s="32"/>
      <c r="DA43" s="22"/>
      <c r="DB43" s="33"/>
      <c r="DC43" s="37"/>
      <c r="DD43" s="38"/>
      <c r="DE43" s="22"/>
      <c r="DF43" s="36"/>
      <c r="DG43" s="22"/>
      <c r="DH43" s="32"/>
      <c r="DI43" s="22"/>
      <c r="DJ43" s="33"/>
      <c r="DK43" s="37"/>
      <c r="DL43" s="38"/>
      <c r="DM43" s="22"/>
      <c r="DN43" s="36"/>
      <c r="DO43" s="22"/>
      <c r="DP43" s="32"/>
      <c r="DQ43" s="22"/>
      <c r="DR43" s="33"/>
      <c r="DS43" s="37"/>
      <c r="DT43" s="38"/>
      <c r="DU43" s="22"/>
      <c r="DV43" s="36"/>
      <c r="DW43" s="22"/>
      <c r="DX43" s="32"/>
      <c r="DY43" s="22"/>
      <c r="DZ43" s="33"/>
      <c r="EA43" s="37"/>
      <c r="EB43" s="38"/>
      <c r="EC43" s="22"/>
      <c r="ED43" s="36"/>
      <c r="EE43" s="22"/>
      <c r="EF43" s="32"/>
      <c r="EG43" s="22"/>
      <c r="EH43" s="33"/>
      <c r="EI43" s="37"/>
      <c r="EJ43" s="38"/>
      <c r="EK43" s="22"/>
      <c r="EL43" s="36"/>
      <c r="EM43" s="22"/>
      <c r="EN43" s="32"/>
      <c r="EO43" s="22"/>
      <c r="EP43" s="33"/>
      <c r="EQ43" s="37"/>
      <c r="ER43" s="38"/>
      <c r="ES43" s="22"/>
      <c r="ET43" s="36"/>
      <c r="EU43" s="22"/>
      <c r="EV43" s="32"/>
      <c r="EW43" s="22"/>
      <c r="EX43" s="33"/>
      <c r="EY43" s="37"/>
      <c r="EZ43" s="38"/>
      <c r="FA43" s="22"/>
      <c r="FB43" s="36"/>
      <c r="FC43" s="22"/>
      <c r="FD43" s="32"/>
      <c r="FE43" s="22"/>
      <c r="FF43" s="33"/>
      <c r="FG43" s="37"/>
      <c r="FH43" s="38"/>
      <c r="FI43" s="22"/>
      <c r="FJ43" s="36"/>
      <c r="FK43" s="22"/>
      <c r="FL43" s="32"/>
      <c r="FM43" s="22"/>
      <c r="FN43" s="33"/>
      <c r="FO43" s="37"/>
      <c r="FP43" s="38"/>
      <c r="FQ43" s="22"/>
      <c r="FR43" s="36"/>
      <c r="FS43" s="22"/>
      <c r="FT43" s="32"/>
      <c r="FU43" s="22"/>
      <c r="FV43" s="33"/>
      <c r="FW43" s="37"/>
      <c r="FX43" s="38"/>
      <c r="FY43" s="22"/>
      <c r="FZ43" s="36"/>
      <c r="GA43" s="22"/>
      <c r="GB43" s="32"/>
      <c r="GC43" s="22"/>
      <c r="GD43" s="33"/>
      <c r="GE43" s="37"/>
      <c r="GF43" s="38"/>
      <c r="GG43" s="22"/>
      <c r="GH43" s="36"/>
      <c r="GI43" s="22"/>
      <c r="GJ43" s="32"/>
      <c r="GK43" s="22"/>
      <c r="GL43" s="33"/>
      <c r="GM43" s="37"/>
      <c r="GN43" s="38"/>
      <c r="GO43" s="22"/>
      <c r="GP43" s="36"/>
      <c r="GQ43" s="22"/>
      <c r="GR43" s="32"/>
      <c r="GS43" s="22"/>
      <c r="GT43" s="33"/>
      <c r="GU43" s="37"/>
      <c r="GV43" s="38"/>
      <c r="GW43" s="22"/>
      <c r="GX43" s="36"/>
      <c r="GY43" s="22"/>
      <c r="GZ43" s="32"/>
      <c r="HA43" s="22"/>
      <c r="HB43" s="33"/>
      <c r="HC43" s="37"/>
      <c r="HD43" s="38"/>
      <c r="HE43" s="22"/>
      <c r="HF43" s="36"/>
      <c r="HG43" s="22"/>
      <c r="HH43" s="32"/>
      <c r="HI43" s="22"/>
      <c r="HJ43" s="33"/>
      <c r="HK43" s="37"/>
      <c r="HL43" s="38"/>
      <c r="HM43" s="22"/>
      <c r="HN43" s="36"/>
      <c r="HO43" s="22"/>
      <c r="HP43" s="32"/>
      <c r="HQ43" s="22"/>
      <c r="HR43" s="33"/>
      <c r="HS43" s="37"/>
      <c r="HT43" s="38"/>
      <c r="HU43" s="22"/>
      <c r="HV43" s="36"/>
      <c r="HW43" s="22"/>
      <c r="HX43" s="32"/>
      <c r="HY43" s="22"/>
      <c r="HZ43" s="33"/>
      <c r="IA43" s="37"/>
      <c r="IB43" s="38"/>
      <c r="IC43" s="22"/>
      <c r="ID43" s="36"/>
      <c r="IE43" s="22"/>
      <c r="IF43" s="32"/>
      <c r="IG43" s="22"/>
      <c r="IH43" s="33"/>
      <c r="II43" s="37"/>
      <c r="IJ43" s="38"/>
      <c r="IK43" s="22"/>
      <c r="IL43" s="36"/>
      <c r="IM43" s="22"/>
      <c r="IN43" s="32"/>
      <c r="IO43" s="22"/>
      <c r="IP43" s="33"/>
      <c r="IQ43" s="37"/>
      <c r="IR43" s="38"/>
      <c r="IS43" s="22"/>
      <c r="IT43" s="36"/>
      <c r="IU43" s="22"/>
      <c r="IV43" s="32"/>
      <c r="IW43" s="22"/>
      <c r="IX43" s="33"/>
    </row>
    <row r="44" spans="1:258" s="40" customFormat="1" ht="21.75" customHeight="1" x14ac:dyDescent="0.2">
      <c r="A44" s="88" t="s">
        <v>22</v>
      </c>
      <c r="B44" s="89" t="s">
        <v>23</v>
      </c>
      <c r="C44" s="24">
        <f>H44*12</f>
        <v>0</v>
      </c>
      <c r="D44" s="23"/>
      <c r="E44" s="23" t="s">
        <v>108</v>
      </c>
      <c r="F44" s="23">
        <f>I44*K44</f>
        <v>31633.200000000001</v>
      </c>
      <c r="G44" s="24">
        <f t="shared" ref="G44:G61" si="3">J44*12</f>
        <v>10.8</v>
      </c>
      <c r="H44" s="39"/>
      <c r="I44" s="24">
        <f>J44*12</f>
        <v>10.8</v>
      </c>
      <c r="J44" s="25">
        <v>0.9</v>
      </c>
      <c r="K44" s="12">
        <v>2929</v>
      </c>
      <c r="L44" s="12">
        <v>1.07</v>
      </c>
      <c r="M44" s="13">
        <v>0.6</v>
      </c>
      <c r="N44" s="107">
        <f t="shared" si="0"/>
        <v>0.9</v>
      </c>
    </row>
    <row r="45" spans="1:258" s="12" customFormat="1" ht="26.25" customHeight="1" x14ac:dyDescent="0.2">
      <c r="A45" s="88" t="s">
        <v>101</v>
      </c>
      <c r="B45" s="89" t="s">
        <v>24</v>
      </c>
      <c r="C45" s="24">
        <f>H45*12</f>
        <v>0</v>
      </c>
      <c r="D45" s="23"/>
      <c r="E45" s="23" t="s">
        <v>108</v>
      </c>
      <c r="F45" s="23">
        <f>I45*K45</f>
        <v>102983.64</v>
      </c>
      <c r="G45" s="24">
        <f t="shared" si="3"/>
        <v>35.159999999999997</v>
      </c>
      <c r="H45" s="39"/>
      <c r="I45" s="24">
        <f>J45*12</f>
        <v>35.159999999999997</v>
      </c>
      <c r="J45" s="25">
        <v>2.93</v>
      </c>
      <c r="K45" s="12">
        <v>2929</v>
      </c>
      <c r="L45" s="12">
        <v>1.07</v>
      </c>
      <c r="M45" s="13">
        <v>1.94</v>
      </c>
      <c r="N45" s="107">
        <f t="shared" si="0"/>
        <v>2.93</v>
      </c>
    </row>
    <row r="46" spans="1:258" s="12" customFormat="1" ht="25.5" customHeight="1" x14ac:dyDescent="0.2">
      <c r="A46" s="88" t="s">
        <v>102</v>
      </c>
      <c r="B46" s="89" t="s">
        <v>14</v>
      </c>
      <c r="C46" s="24">
        <f>H46*12</f>
        <v>0</v>
      </c>
      <c r="D46" s="23"/>
      <c r="E46" s="23" t="s">
        <v>105</v>
      </c>
      <c r="F46" s="23">
        <f>I46*K46</f>
        <v>45340.92</v>
      </c>
      <c r="G46" s="24">
        <f t="shared" si="3"/>
        <v>15.48</v>
      </c>
      <c r="H46" s="39"/>
      <c r="I46" s="24">
        <f>12*J46</f>
        <v>15.48</v>
      </c>
      <c r="J46" s="25">
        <v>1.29</v>
      </c>
      <c r="K46" s="12">
        <v>2929</v>
      </c>
      <c r="L46" s="12">
        <v>1.07</v>
      </c>
      <c r="M46" s="13">
        <v>0.87</v>
      </c>
      <c r="N46" s="107">
        <f t="shared" si="0"/>
        <v>1.29</v>
      </c>
    </row>
    <row r="47" spans="1:258" s="12" customFormat="1" ht="60" x14ac:dyDescent="0.2">
      <c r="A47" s="88" t="s">
        <v>90</v>
      </c>
      <c r="B47" s="89" t="s">
        <v>27</v>
      </c>
      <c r="C47" s="24"/>
      <c r="D47" s="23"/>
      <c r="E47" s="23" t="s">
        <v>105</v>
      </c>
      <c r="F47" s="23">
        <f>3407.5*1.105*1.1*1.086*12</f>
        <v>53976.15</v>
      </c>
      <c r="G47" s="24"/>
      <c r="H47" s="39"/>
      <c r="I47" s="24">
        <f>F47/K47</f>
        <v>18.43</v>
      </c>
      <c r="J47" s="25">
        <f>I47/12</f>
        <v>1.54</v>
      </c>
      <c r="K47" s="12">
        <v>2929</v>
      </c>
      <c r="M47" s="13"/>
      <c r="N47" s="107">
        <f t="shared" si="0"/>
        <v>1.536</v>
      </c>
    </row>
    <row r="48" spans="1:258" s="12" customFormat="1" ht="24" customHeight="1" x14ac:dyDescent="0.2">
      <c r="A48" s="88" t="s">
        <v>134</v>
      </c>
      <c r="B48" s="89" t="s">
        <v>14</v>
      </c>
      <c r="C48" s="24">
        <f>H48*12</f>
        <v>0</v>
      </c>
      <c r="D48" s="23" t="s">
        <v>74</v>
      </c>
      <c r="E48" s="23" t="s">
        <v>110</v>
      </c>
      <c r="F48" s="23">
        <f>I48*K48</f>
        <v>52722</v>
      </c>
      <c r="G48" s="24">
        <f t="shared" si="3"/>
        <v>18</v>
      </c>
      <c r="H48" s="39"/>
      <c r="I48" s="24">
        <f>12*J48</f>
        <v>18</v>
      </c>
      <c r="J48" s="25">
        <v>1.5</v>
      </c>
      <c r="K48" s="12">
        <v>2929</v>
      </c>
      <c r="L48" s="12">
        <v>1.07</v>
      </c>
      <c r="M48" s="13">
        <v>1.01</v>
      </c>
      <c r="N48" s="107">
        <f t="shared" si="0"/>
        <v>1.5</v>
      </c>
    </row>
    <row r="49" spans="1:14" s="12" customFormat="1" ht="20.25" customHeight="1" x14ac:dyDescent="0.2">
      <c r="A49" s="85" t="s">
        <v>91</v>
      </c>
      <c r="B49" s="86" t="s">
        <v>34</v>
      </c>
      <c r="C49" s="24"/>
      <c r="D49" s="23"/>
      <c r="E49" s="23"/>
      <c r="F49" s="23"/>
      <c r="G49" s="24"/>
      <c r="H49" s="39"/>
      <c r="I49" s="24"/>
      <c r="J49" s="25"/>
      <c r="M49" s="13"/>
      <c r="N49" s="107">
        <f t="shared" si="0"/>
        <v>0</v>
      </c>
    </row>
    <row r="50" spans="1:14" s="12" customFormat="1" ht="20.25" customHeight="1" x14ac:dyDescent="0.2">
      <c r="A50" s="85" t="s">
        <v>92</v>
      </c>
      <c r="B50" s="86" t="s">
        <v>32</v>
      </c>
      <c r="C50" s="24"/>
      <c r="D50" s="23"/>
      <c r="E50" s="23"/>
      <c r="F50" s="23"/>
      <c r="G50" s="24"/>
      <c r="H50" s="39"/>
      <c r="I50" s="24"/>
      <c r="J50" s="25"/>
      <c r="M50" s="13"/>
      <c r="N50" s="107">
        <f t="shared" si="0"/>
        <v>0</v>
      </c>
    </row>
    <row r="51" spans="1:14" s="12" customFormat="1" ht="20.25" customHeight="1" x14ac:dyDescent="0.2">
      <c r="A51" s="85" t="s">
        <v>72</v>
      </c>
      <c r="B51" s="86" t="s">
        <v>73</v>
      </c>
      <c r="C51" s="24"/>
      <c r="D51" s="23"/>
      <c r="E51" s="23"/>
      <c r="F51" s="23"/>
      <c r="G51" s="24"/>
      <c r="H51" s="39"/>
      <c r="I51" s="24"/>
      <c r="J51" s="25"/>
      <c r="M51" s="13"/>
      <c r="N51" s="107">
        <f t="shared" si="0"/>
        <v>0</v>
      </c>
    </row>
    <row r="52" spans="1:14" s="12" customFormat="1" ht="20.25" customHeight="1" x14ac:dyDescent="0.2">
      <c r="A52" s="85" t="s">
        <v>95</v>
      </c>
      <c r="B52" s="86" t="s">
        <v>93</v>
      </c>
      <c r="C52" s="24"/>
      <c r="D52" s="23"/>
      <c r="E52" s="23"/>
      <c r="F52" s="23"/>
      <c r="G52" s="24"/>
      <c r="H52" s="39"/>
      <c r="I52" s="24"/>
      <c r="J52" s="25"/>
      <c r="M52" s="13"/>
      <c r="N52" s="107">
        <f t="shared" si="0"/>
        <v>0</v>
      </c>
    </row>
    <row r="53" spans="1:14" s="12" customFormat="1" ht="20.25" customHeight="1" x14ac:dyDescent="0.2">
      <c r="A53" s="85" t="s">
        <v>94</v>
      </c>
      <c r="B53" s="86" t="s">
        <v>73</v>
      </c>
      <c r="C53" s="24"/>
      <c r="D53" s="23"/>
      <c r="E53" s="23"/>
      <c r="F53" s="23"/>
      <c r="G53" s="24"/>
      <c r="H53" s="39"/>
      <c r="I53" s="24"/>
      <c r="J53" s="25"/>
      <c r="M53" s="13"/>
      <c r="N53" s="107">
        <f t="shared" si="0"/>
        <v>0</v>
      </c>
    </row>
    <row r="54" spans="1:14" s="12" customFormat="1" ht="28.5" x14ac:dyDescent="0.2">
      <c r="A54" s="88" t="s">
        <v>135</v>
      </c>
      <c r="B54" s="90" t="s">
        <v>25</v>
      </c>
      <c r="C54" s="24">
        <f>H54*12</f>
        <v>0</v>
      </c>
      <c r="D54" s="23" t="s">
        <v>75</v>
      </c>
      <c r="E54" s="23" t="s">
        <v>75</v>
      </c>
      <c r="F54" s="23">
        <f>(103454.73*1.086)+1700</f>
        <v>114051.84</v>
      </c>
      <c r="G54" s="24">
        <f t="shared" si="3"/>
        <v>39</v>
      </c>
      <c r="H54" s="39"/>
      <c r="I54" s="24">
        <f>F54/K54</f>
        <v>38.94</v>
      </c>
      <c r="J54" s="25">
        <f>I54/12</f>
        <v>3.25</v>
      </c>
      <c r="K54" s="12">
        <v>2929</v>
      </c>
      <c r="L54" s="12">
        <v>1.07</v>
      </c>
      <c r="M54" s="13">
        <v>2.14</v>
      </c>
      <c r="N54" s="107">
        <f t="shared" si="0"/>
        <v>3.2450000000000001</v>
      </c>
    </row>
    <row r="55" spans="1:14" s="12" customFormat="1" ht="26.25" customHeight="1" x14ac:dyDescent="0.2">
      <c r="A55" s="74" t="s">
        <v>76</v>
      </c>
      <c r="B55" s="101" t="s">
        <v>25</v>
      </c>
      <c r="C55" s="24"/>
      <c r="D55" s="23"/>
      <c r="E55" s="23"/>
      <c r="F55" s="23"/>
      <c r="G55" s="24"/>
      <c r="H55" s="39"/>
      <c r="I55" s="24"/>
      <c r="J55" s="25"/>
      <c r="M55" s="13"/>
      <c r="N55" s="107">
        <f t="shared" si="0"/>
        <v>0</v>
      </c>
    </row>
    <row r="56" spans="1:14" s="12" customFormat="1" ht="23.25" customHeight="1" x14ac:dyDescent="0.2">
      <c r="A56" s="74" t="s">
        <v>77</v>
      </c>
      <c r="B56" s="101" t="s">
        <v>80</v>
      </c>
      <c r="C56" s="24"/>
      <c r="D56" s="23"/>
      <c r="E56" s="23"/>
      <c r="F56" s="23"/>
      <c r="G56" s="24"/>
      <c r="H56" s="39"/>
      <c r="I56" s="24"/>
      <c r="J56" s="25"/>
      <c r="M56" s="13"/>
      <c r="N56" s="107">
        <f t="shared" si="0"/>
        <v>0</v>
      </c>
    </row>
    <row r="57" spans="1:14" s="12" customFormat="1" ht="17.25" customHeight="1" x14ac:dyDescent="0.2">
      <c r="A57" s="74" t="s">
        <v>78</v>
      </c>
      <c r="B57" s="101" t="s">
        <v>11</v>
      </c>
      <c r="C57" s="24"/>
      <c r="D57" s="23"/>
      <c r="E57" s="23"/>
      <c r="F57" s="23"/>
      <c r="G57" s="24"/>
      <c r="H57" s="39"/>
      <c r="I57" s="24"/>
      <c r="J57" s="25"/>
      <c r="M57" s="13"/>
      <c r="N57" s="107">
        <f t="shared" si="0"/>
        <v>0</v>
      </c>
    </row>
    <row r="58" spans="1:14" s="12" customFormat="1" ht="28.5" customHeight="1" x14ac:dyDescent="0.2">
      <c r="A58" s="74" t="s">
        <v>79</v>
      </c>
      <c r="B58" s="101" t="s">
        <v>32</v>
      </c>
      <c r="C58" s="24"/>
      <c r="D58" s="23"/>
      <c r="E58" s="23"/>
      <c r="F58" s="23"/>
      <c r="G58" s="24"/>
      <c r="H58" s="39"/>
      <c r="I58" s="24"/>
      <c r="J58" s="25"/>
      <c r="M58" s="13"/>
      <c r="N58" s="107">
        <f t="shared" si="0"/>
        <v>0</v>
      </c>
    </row>
    <row r="59" spans="1:14" s="12" customFormat="1" ht="21.75" customHeight="1" x14ac:dyDescent="0.2">
      <c r="A59" s="74" t="s">
        <v>143</v>
      </c>
      <c r="B59" s="101" t="s">
        <v>32</v>
      </c>
      <c r="C59" s="24"/>
      <c r="D59" s="23"/>
      <c r="E59" s="23"/>
      <c r="F59" s="23"/>
      <c r="G59" s="24"/>
      <c r="H59" s="39"/>
      <c r="I59" s="24"/>
      <c r="J59" s="25"/>
      <c r="K59" s="12">
        <v>2929</v>
      </c>
      <c r="M59" s="13"/>
      <c r="N59" s="107">
        <f t="shared" si="0"/>
        <v>0</v>
      </c>
    </row>
    <row r="60" spans="1:14" s="20" customFormat="1" ht="36" customHeight="1" x14ac:dyDescent="0.2">
      <c r="A60" s="88" t="s">
        <v>96</v>
      </c>
      <c r="B60" s="89" t="s">
        <v>9</v>
      </c>
      <c r="C60" s="44"/>
      <c r="D60" s="23"/>
      <c r="E60" s="23" t="s">
        <v>106</v>
      </c>
      <c r="F60" s="23">
        <v>2454.7399999999998</v>
      </c>
      <c r="G60" s="44">
        <f t="shared" si="3"/>
        <v>0.84</v>
      </c>
      <c r="H60" s="39"/>
      <c r="I60" s="24">
        <f>F60/K60</f>
        <v>0.84</v>
      </c>
      <c r="J60" s="25">
        <f>I60/12</f>
        <v>7.0000000000000007E-2</v>
      </c>
      <c r="K60" s="12">
        <v>2929</v>
      </c>
      <c r="L60" s="12">
        <v>1.07</v>
      </c>
      <c r="M60" s="13">
        <v>0.04</v>
      </c>
      <c r="N60" s="107">
        <f t="shared" si="0"/>
        <v>7.0000000000000007E-2</v>
      </c>
    </row>
    <row r="61" spans="1:14" s="20" customFormat="1" ht="54" customHeight="1" x14ac:dyDescent="0.2">
      <c r="A61" s="88" t="s">
        <v>111</v>
      </c>
      <c r="B61" s="89" t="s">
        <v>9</v>
      </c>
      <c r="C61" s="44"/>
      <c r="D61" s="23"/>
      <c r="E61" s="23" t="s">
        <v>106</v>
      </c>
      <c r="F61" s="23">
        <v>18515.61</v>
      </c>
      <c r="G61" s="44">
        <f t="shared" si="3"/>
        <v>6.36</v>
      </c>
      <c r="H61" s="39"/>
      <c r="I61" s="24">
        <f>F61/K61</f>
        <v>6.32</v>
      </c>
      <c r="J61" s="25">
        <f>I61/12</f>
        <v>0.53</v>
      </c>
      <c r="K61" s="12">
        <v>2929</v>
      </c>
      <c r="L61" s="12">
        <v>1.07</v>
      </c>
      <c r="M61" s="13">
        <v>0.04</v>
      </c>
      <c r="N61" s="107">
        <f t="shared" si="0"/>
        <v>0.52700000000000002</v>
      </c>
    </row>
    <row r="62" spans="1:14" s="12" customFormat="1" ht="21.75" customHeight="1" x14ac:dyDescent="0.2">
      <c r="A62" s="88" t="s">
        <v>26</v>
      </c>
      <c r="B62" s="89" t="s">
        <v>27</v>
      </c>
      <c r="C62" s="44">
        <f>H62*12</f>
        <v>0</v>
      </c>
      <c r="D62" s="23"/>
      <c r="E62" s="23" t="s">
        <v>112</v>
      </c>
      <c r="F62" s="23">
        <f>I62*K62</f>
        <v>2811.84</v>
      </c>
      <c r="G62" s="44">
        <f>J62*12</f>
        <v>0.96</v>
      </c>
      <c r="H62" s="39"/>
      <c r="I62" s="24">
        <f>12*J62</f>
        <v>0.96</v>
      </c>
      <c r="J62" s="25">
        <v>0.08</v>
      </c>
      <c r="K62" s="12">
        <v>2929</v>
      </c>
      <c r="L62" s="12">
        <v>1.07</v>
      </c>
      <c r="M62" s="13">
        <v>0.03</v>
      </c>
      <c r="N62" s="107">
        <f t="shared" si="0"/>
        <v>0.08</v>
      </c>
    </row>
    <row r="63" spans="1:14" s="12" customFormat="1" ht="20.25" customHeight="1" x14ac:dyDescent="0.2">
      <c r="A63" s="88" t="s">
        <v>28</v>
      </c>
      <c r="B63" s="91" t="s">
        <v>29</v>
      </c>
      <c r="C63" s="45">
        <f>H63*12</f>
        <v>0</v>
      </c>
      <c r="D63" s="100"/>
      <c r="E63" s="44" t="s">
        <v>113</v>
      </c>
      <c r="F63" s="23">
        <f>I63*K63</f>
        <v>1757.4</v>
      </c>
      <c r="G63" s="45">
        <f>J63*12</f>
        <v>0.6</v>
      </c>
      <c r="H63" s="109"/>
      <c r="I63" s="24">
        <f>J63*12</f>
        <v>0.6</v>
      </c>
      <c r="J63" s="25">
        <v>0.05</v>
      </c>
      <c r="K63" s="12">
        <v>2929</v>
      </c>
      <c r="L63" s="12">
        <v>1.07</v>
      </c>
      <c r="M63" s="13">
        <v>0.02</v>
      </c>
      <c r="N63" s="107">
        <f t="shared" si="0"/>
        <v>0.05</v>
      </c>
    </row>
    <row r="64" spans="1:14" s="40" customFormat="1" ht="39" customHeight="1" x14ac:dyDescent="0.2">
      <c r="A64" s="88" t="s">
        <v>30</v>
      </c>
      <c r="B64" s="89"/>
      <c r="C64" s="44">
        <f>H64*12</f>
        <v>0</v>
      </c>
      <c r="D64" s="23"/>
      <c r="E64" s="44" t="s">
        <v>128</v>
      </c>
      <c r="F64" s="23">
        <v>3423.68</v>
      </c>
      <c r="G64" s="44"/>
      <c r="H64" s="39"/>
      <c r="I64" s="24">
        <f>F64/K64</f>
        <v>1.17</v>
      </c>
      <c r="J64" s="25">
        <f>I64/12</f>
        <v>0.1</v>
      </c>
      <c r="K64" s="12">
        <v>2929</v>
      </c>
      <c r="L64" s="12">
        <v>1.07</v>
      </c>
      <c r="M64" s="13">
        <v>0.03</v>
      </c>
      <c r="N64" s="107">
        <f t="shared" si="0"/>
        <v>9.8000000000000004E-2</v>
      </c>
    </row>
    <row r="65" spans="1:14" s="40" customFormat="1" ht="23.25" customHeight="1" x14ac:dyDescent="0.2">
      <c r="A65" s="88" t="s">
        <v>31</v>
      </c>
      <c r="B65" s="89"/>
      <c r="C65" s="24"/>
      <c r="D65" s="24"/>
      <c r="E65" s="24"/>
      <c r="F65" s="24">
        <f>F66+F67+F68+F69+F70+F71+F72+F73+F74+F75+F77+F78+F79+F76</f>
        <v>30344.63</v>
      </c>
      <c r="G65" s="24"/>
      <c r="H65" s="39"/>
      <c r="I65" s="24">
        <f>F65/K65</f>
        <v>10.36</v>
      </c>
      <c r="J65" s="25">
        <f>I65/12</f>
        <v>0.86</v>
      </c>
      <c r="K65" s="12">
        <v>2929</v>
      </c>
      <c r="L65" s="12">
        <v>1.07</v>
      </c>
      <c r="M65" s="13">
        <v>0.8</v>
      </c>
      <c r="N65" s="107">
        <f t="shared" si="0"/>
        <v>0.86299999999999999</v>
      </c>
    </row>
    <row r="66" spans="1:14" s="20" customFormat="1" ht="24" customHeight="1" x14ac:dyDescent="0.2">
      <c r="A66" s="92" t="s">
        <v>141</v>
      </c>
      <c r="B66" s="79" t="s">
        <v>32</v>
      </c>
      <c r="C66" s="47"/>
      <c r="D66" s="46"/>
      <c r="E66" s="46"/>
      <c r="F66" s="46">
        <v>260.52999999999997</v>
      </c>
      <c r="G66" s="47"/>
      <c r="H66" s="48"/>
      <c r="I66" s="47"/>
      <c r="J66" s="48"/>
      <c r="K66" s="12">
        <v>2929</v>
      </c>
      <c r="L66" s="12">
        <v>1.07</v>
      </c>
      <c r="M66" s="13">
        <v>0.01</v>
      </c>
      <c r="N66" s="107">
        <f t="shared" si="0"/>
        <v>0</v>
      </c>
    </row>
    <row r="67" spans="1:14" s="20" customFormat="1" ht="24" customHeight="1" x14ac:dyDescent="0.2">
      <c r="A67" s="92" t="s">
        <v>33</v>
      </c>
      <c r="B67" s="79" t="s">
        <v>34</v>
      </c>
      <c r="C67" s="47">
        <f>H67*12</f>
        <v>0</v>
      </c>
      <c r="D67" s="46"/>
      <c r="E67" s="46"/>
      <c r="F67" s="46">
        <v>556</v>
      </c>
      <c r="G67" s="47">
        <f>J67*12</f>
        <v>0</v>
      </c>
      <c r="H67" s="48"/>
      <c r="I67" s="47"/>
      <c r="J67" s="48"/>
      <c r="K67" s="12">
        <v>2929</v>
      </c>
      <c r="L67" s="12">
        <v>1.07</v>
      </c>
      <c r="M67" s="13">
        <v>0.02</v>
      </c>
      <c r="N67" s="107">
        <f t="shared" si="0"/>
        <v>0</v>
      </c>
    </row>
    <row r="68" spans="1:14" s="20" customFormat="1" ht="20.25" customHeight="1" x14ac:dyDescent="0.2">
      <c r="A68" s="92" t="s">
        <v>67</v>
      </c>
      <c r="B68" s="93" t="s">
        <v>32</v>
      </c>
      <c r="C68" s="47"/>
      <c r="D68" s="46"/>
      <c r="E68" s="46"/>
      <c r="F68" s="46">
        <v>990.63</v>
      </c>
      <c r="G68" s="47"/>
      <c r="H68" s="48"/>
      <c r="I68" s="47"/>
      <c r="J68" s="48"/>
      <c r="K68" s="12">
        <v>2929</v>
      </c>
      <c r="L68" s="12"/>
      <c r="M68" s="13"/>
      <c r="N68" s="107">
        <f t="shared" si="0"/>
        <v>0</v>
      </c>
    </row>
    <row r="69" spans="1:14" s="78" customFormat="1" ht="23.25" customHeight="1" x14ac:dyDescent="0.2">
      <c r="A69" s="74" t="s">
        <v>120</v>
      </c>
      <c r="B69" s="75" t="s">
        <v>47</v>
      </c>
      <c r="C69" s="51"/>
      <c r="D69" s="51"/>
      <c r="E69" s="51"/>
      <c r="F69" s="51">
        <v>10544.14</v>
      </c>
      <c r="G69" s="47"/>
      <c r="H69" s="48"/>
      <c r="I69" s="47"/>
      <c r="J69" s="48"/>
      <c r="K69" s="12">
        <v>2929</v>
      </c>
      <c r="L69" s="76"/>
      <c r="M69" s="77"/>
      <c r="N69" s="107">
        <f t="shared" si="0"/>
        <v>0</v>
      </c>
    </row>
    <row r="70" spans="1:14" s="20" customFormat="1" ht="21" customHeight="1" x14ac:dyDescent="0.2">
      <c r="A70" s="92" t="s">
        <v>35</v>
      </c>
      <c r="B70" s="79" t="s">
        <v>32</v>
      </c>
      <c r="C70" s="47">
        <f>H70*12</f>
        <v>0</v>
      </c>
      <c r="D70" s="46"/>
      <c r="E70" s="46"/>
      <c r="F70" s="46">
        <v>1059.43</v>
      </c>
      <c r="G70" s="47">
        <f>J70*12</f>
        <v>0</v>
      </c>
      <c r="H70" s="48"/>
      <c r="I70" s="47"/>
      <c r="J70" s="48"/>
      <c r="K70" s="12">
        <v>2929</v>
      </c>
      <c r="L70" s="12">
        <v>1.07</v>
      </c>
      <c r="M70" s="13">
        <v>0.03</v>
      </c>
      <c r="N70" s="107">
        <f t="shared" si="0"/>
        <v>0</v>
      </c>
    </row>
    <row r="71" spans="1:14" s="20" customFormat="1" ht="26.25" customHeight="1" x14ac:dyDescent="0.2">
      <c r="A71" s="92" t="s">
        <v>36</v>
      </c>
      <c r="B71" s="79" t="s">
        <v>32</v>
      </c>
      <c r="C71" s="47">
        <f>H71*12</f>
        <v>0</v>
      </c>
      <c r="D71" s="46"/>
      <c r="E71" s="46"/>
      <c r="F71" s="46">
        <v>4718.8900000000003</v>
      </c>
      <c r="G71" s="47">
        <f>J71*12</f>
        <v>0</v>
      </c>
      <c r="H71" s="48"/>
      <c r="I71" s="47"/>
      <c r="J71" s="48"/>
      <c r="K71" s="12">
        <v>2929</v>
      </c>
      <c r="L71" s="12">
        <v>1.07</v>
      </c>
      <c r="M71" s="13">
        <v>0.12</v>
      </c>
      <c r="N71" s="107">
        <f t="shared" si="0"/>
        <v>0</v>
      </c>
    </row>
    <row r="72" spans="1:14" s="20" customFormat="1" ht="21" customHeight="1" x14ac:dyDescent="0.2">
      <c r="A72" s="92" t="s">
        <v>37</v>
      </c>
      <c r="B72" s="79" t="s">
        <v>32</v>
      </c>
      <c r="C72" s="47">
        <f>H72*12</f>
        <v>0</v>
      </c>
      <c r="D72" s="46"/>
      <c r="E72" s="46"/>
      <c r="F72" s="46">
        <v>1112</v>
      </c>
      <c r="G72" s="47">
        <f>J72*12</f>
        <v>0</v>
      </c>
      <c r="H72" s="48"/>
      <c r="I72" s="47"/>
      <c r="J72" s="48"/>
      <c r="K72" s="12">
        <v>2929</v>
      </c>
      <c r="L72" s="12">
        <v>1.07</v>
      </c>
      <c r="M72" s="13">
        <v>0.02</v>
      </c>
      <c r="N72" s="107">
        <f t="shared" si="0"/>
        <v>0</v>
      </c>
    </row>
    <row r="73" spans="1:14" s="20" customFormat="1" ht="21.75" customHeight="1" x14ac:dyDescent="0.2">
      <c r="A73" s="92" t="s">
        <v>38</v>
      </c>
      <c r="B73" s="79" t="s">
        <v>32</v>
      </c>
      <c r="C73" s="47"/>
      <c r="D73" s="46"/>
      <c r="E73" s="46"/>
      <c r="F73" s="46">
        <v>529.71</v>
      </c>
      <c r="G73" s="47"/>
      <c r="H73" s="48"/>
      <c r="I73" s="47"/>
      <c r="J73" s="48"/>
      <c r="K73" s="12">
        <v>2929</v>
      </c>
      <c r="L73" s="12">
        <v>1.07</v>
      </c>
      <c r="M73" s="13">
        <v>0.02</v>
      </c>
      <c r="N73" s="107">
        <f t="shared" si="0"/>
        <v>0</v>
      </c>
    </row>
    <row r="74" spans="1:14" s="20" customFormat="1" ht="21" customHeight="1" x14ac:dyDescent="0.2">
      <c r="A74" s="92" t="s">
        <v>39</v>
      </c>
      <c r="B74" s="79" t="s">
        <v>34</v>
      </c>
      <c r="C74" s="47"/>
      <c r="D74" s="46"/>
      <c r="E74" s="46"/>
      <c r="F74" s="46">
        <v>2118.8200000000002</v>
      </c>
      <c r="G74" s="47"/>
      <c r="H74" s="48"/>
      <c r="I74" s="47"/>
      <c r="J74" s="48"/>
      <c r="K74" s="12">
        <v>2929</v>
      </c>
      <c r="L74" s="12">
        <v>1.07</v>
      </c>
      <c r="M74" s="13">
        <v>7.0000000000000007E-2</v>
      </c>
      <c r="N74" s="107">
        <f t="shared" ref="N74:N112" si="4">I74/12</f>
        <v>0</v>
      </c>
    </row>
    <row r="75" spans="1:14" s="20" customFormat="1" ht="32.25" customHeight="1" x14ac:dyDescent="0.2">
      <c r="A75" s="92" t="s">
        <v>40</v>
      </c>
      <c r="B75" s="79" t="s">
        <v>32</v>
      </c>
      <c r="C75" s="47">
        <f>H75*12</f>
        <v>0</v>
      </c>
      <c r="D75" s="46"/>
      <c r="E75" s="46"/>
      <c r="F75" s="110">
        <v>3586.18</v>
      </c>
      <c r="G75" s="47">
        <f>J75*12</f>
        <v>0</v>
      </c>
      <c r="H75" s="48"/>
      <c r="I75" s="47"/>
      <c r="J75" s="48"/>
      <c r="K75" s="12">
        <v>2929</v>
      </c>
      <c r="L75" s="12">
        <v>1.07</v>
      </c>
      <c r="M75" s="13">
        <v>7.0000000000000007E-2</v>
      </c>
      <c r="N75" s="107">
        <f t="shared" si="4"/>
        <v>0</v>
      </c>
    </row>
    <row r="76" spans="1:14" s="20" customFormat="1" ht="32.25" customHeight="1" x14ac:dyDescent="0.2">
      <c r="A76" s="92" t="s">
        <v>160</v>
      </c>
      <c r="B76" s="93" t="s">
        <v>32</v>
      </c>
      <c r="C76" s="47"/>
      <c r="D76" s="46"/>
      <c r="E76" s="46"/>
      <c r="F76" s="110">
        <v>1140.94</v>
      </c>
      <c r="G76" s="47"/>
      <c r="H76" s="48"/>
      <c r="I76" s="47"/>
      <c r="J76" s="48"/>
      <c r="K76" s="12"/>
      <c r="L76" s="12"/>
      <c r="M76" s="13"/>
      <c r="N76" s="107"/>
    </row>
    <row r="77" spans="1:14" s="20" customFormat="1" ht="23.25" customHeight="1" x14ac:dyDescent="0.2">
      <c r="A77" s="92" t="s">
        <v>142</v>
      </c>
      <c r="B77" s="79" t="s">
        <v>32</v>
      </c>
      <c r="C77" s="47"/>
      <c r="D77" s="46"/>
      <c r="E77" s="46"/>
      <c r="F77" s="46">
        <v>3727.36</v>
      </c>
      <c r="G77" s="47"/>
      <c r="H77" s="48"/>
      <c r="I77" s="47"/>
      <c r="J77" s="48"/>
      <c r="K77" s="12">
        <v>2929</v>
      </c>
      <c r="L77" s="12">
        <v>1.07</v>
      </c>
      <c r="M77" s="13">
        <v>0.01</v>
      </c>
      <c r="N77" s="107">
        <f t="shared" si="4"/>
        <v>0</v>
      </c>
    </row>
    <row r="78" spans="1:14" s="20" customFormat="1" ht="29.25" customHeight="1" x14ac:dyDescent="0.2">
      <c r="A78" s="92" t="s">
        <v>103</v>
      </c>
      <c r="B78" s="75" t="s">
        <v>47</v>
      </c>
      <c r="C78" s="51"/>
      <c r="D78" s="51"/>
      <c r="E78" s="51"/>
      <c r="F78" s="51">
        <v>0</v>
      </c>
      <c r="G78" s="47"/>
      <c r="H78" s="48"/>
      <c r="I78" s="47"/>
      <c r="J78" s="48"/>
      <c r="K78" s="12">
        <v>2929</v>
      </c>
      <c r="L78" s="12">
        <v>1.07</v>
      </c>
      <c r="M78" s="13">
        <v>7.0000000000000007E-2</v>
      </c>
      <c r="N78" s="107">
        <f t="shared" si="4"/>
        <v>0</v>
      </c>
    </row>
    <row r="79" spans="1:14" s="20" customFormat="1" ht="24" customHeight="1" x14ac:dyDescent="0.2">
      <c r="A79" s="74" t="s">
        <v>151</v>
      </c>
      <c r="B79" s="75" t="s">
        <v>32</v>
      </c>
      <c r="C79" s="42"/>
      <c r="D79" s="42"/>
      <c r="E79" s="42"/>
      <c r="F79" s="42">
        <v>0</v>
      </c>
      <c r="G79" s="49"/>
      <c r="H79" s="48"/>
      <c r="I79" s="49"/>
      <c r="J79" s="84"/>
      <c r="K79" s="12"/>
      <c r="L79" s="12"/>
      <c r="M79" s="13"/>
      <c r="N79" s="107">
        <f t="shared" si="4"/>
        <v>0</v>
      </c>
    </row>
    <row r="80" spans="1:14" s="40" customFormat="1" ht="30" x14ac:dyDescent="0.2">
      <c r="A80" s="88" t="s">
        <v>41</v>
      </c>
      <c r="B80" s="89"/>
      <c r="C80" s="24"/>
      <c r="D80" s="24"/>
      <c r="E80" s="24"/>
      <c r="F80" s="24">
        <f>SUM(F81:F89)</f>
        <v>36294.93</v>
      </c>
      <c r="G80" s="24">
        <f t="shared" ref="G80:H80" si="5">SUM(G60:G79)</f>
        <v>8.76</v>
      </c>
      <c r="H80" s="39">
        <f t="shared" si="5"/>
        <v>0</v>
      </c>
      <c r="I80" s="24">
        <f>F80/K80</f>
        <v>12.39</v>
      </c>
      <c r="J80" s="25">
        <f>I80/12</f>
        <v>1.03</v>
      </c>
      <c r="K80" s="12">
        <v>2929</v>
      </c>
      <c r="L80" s="12">
        <v>1.07</v>
      </c>
      <c r="M80" s="13">
        <v>0.89</v>
      </c>
      <c r="N80" s="107">
        <f t="shared" si="4"/>
        <v>1.0329999999999999</v>
      </c>
    </row>
    <row r="81" spans="1:14" s="20" customFormat="1" ht="23.25" customHeight="1" x14ac:dyDescent="0.2">
      <c r="A81" s="92" t="s">
        <v>42</v>
      </c>
      <c r="B81" s="79" t="s">
        <v>43</v>
      </c>
      <c r="C81" s="47"/>
      <c r="D81" s="46"/>
      <c r="E81" s="46"/>
      <c r="F81" s="46">
        <v>1026.05</v>
      </c>
      <c r="G81" s="47"/>
      <c r="H81" s="48"/>
      <c r="I81" s="47"/>
      <c r="J81" s="48"/>
      <c r="K81" s="12">
        <v>2929</v>
      </c>
      <c r="L81" s="12">
        <v>1.07</v>
      </c>
      <c r="M81" s="13">
        <v>0.05</v>
      </c>
      <c r="N81" s="107">
        <f t="shared" si="4"/>
        <v>0</v>
      </c>
    </row>
    <row r="82" spans="1:14" s="20" customFormat="1" ht="25.5" x14ac:dyDescent="0.2">
      <c r="A82" s="92" t="s">
        <v>44</v>
      </c>
      <c r="B82" s="93" t="s">
        <v>32</v>
      </c>
      <c r="C82" s="47"/>
      <c r="D82" s="46"/>
      <c r="E82" s="46"/>
      <c r="F82" s="46">
        <v>684.03</v>
      </c>
      <c r="G82" s="47"/>
      <c r="H82" s="48"/>
      <c r="I82" s="47"/>
      <c r="J82" s="48"/>
      <c r="K82" s="12">
        <v>2929</v>
      </c>
      <c r="L82" s="12">
        <v>1.07</v>
      </c>
      <c r="M82" s="13">
        <v>0.03</v>
      </c>
      <c r="N82" s="107">
        <f t="shared" si="4"/>
        <v>0</v>
      </c>
    </row>
    <row r="83" spans="1:14" s="20" customFormat="1" ht="23.25" customHeight="1" x14ac:dyDescent="0.2">
      <c r="A83" s="92" t="s">
        <v>46</v>
      </c>
      <c r="B83" s="79" t="s">
        <v>47</v>
      </c>
      <c r="C83" s="47"/>
      <c r="D83" s="46"/>
      <c r="E83" s="46"/>
      <c r="F83" s="46">
        <v>717.99</v>
      </c>
      <c r="G83" s="47"/>
      <c r="H83" s="48"/>
      <c r="I83" s="47"/>
      <c r="J83" s="48"/>
      <c r="K83" s="12">
        <v>2929</v>
      </c>
      <c r="L83" s="12">
        <v>1.07</v>
      </c>
      <c r="M83" s="13">
        <v>0.03</v>
      </c>
      <c r="N83" s="107">
        <f t="shared" si="4"/>
        <v>0</v>
      </c>
    </row>
    <row r="84" spans="1:14" s="20" customFormat="1" ht="25.5" x14ac:dyDescent="0.2">
      <c r="A84" s="92" t="s">
        <v>48</v>
      </c>
      <c r="B84" s="79" t="s">
        <v>49</v>
      </c>
      <c r="C84" s="47"/>
      <c r="D84" s="46"/>
      <c r="E84" s="46"/>
      <c r="F84" s="46">
        <v>684.03</v>
      </c>
      <c r="G84" s="47"/>
      <c r="H84" s="48"/>
      <c r="I84" s="47"/>
      <c r="J84" s="48"/>
      <c r="K84" s="12">
        <v>2929</v>
      </c>
      <c r="L84" s="12">
        <v>1.07</v>
      </c>
      <c r="M84" s="13">
        <v>0.03</v>
      </c>
      <c r="N84" s="107">
        <f t="shared" si="4"/>
        <v>0</v>
      </c>
    </row>
    <row r="85" spans="1:14" s="20" customFormat="1" ht="24.75" customHeight="1" x14ac:dyDescent="0.2">
      <c r="A85" s="92" t="s">
        <v>97</v>
      </c>
      <c r="B85" s="79" t="s">
        <v>9</v>
      </c>
      <c r="C85" s="49"/>
      <c r="D85" s="50"/>
      <c r="E85" s="50"/>
      <c r="F85" s="110">
        <v>2439.37</v>
      </c>
      <c r="G85" s="49"/>
      <c r="H85" s="48"/>
      <c r="I85" s="47"/>
      <c r="J85" s="48"/>
      <c r="K85" s="12">
        <v>2929</v>
      </c>
      <c r="L85" s="12">
        <v>1.07</v>
      </c>
      <c r="M85" s="13">
        <v>0.13</v>
      </c>
      <c r="N85" s="107">
        <f t="shared" si="4"/>
        <v>0</v>
      </c>
    </row>
    <row r="86" spans="1:14" s="20" customFormat="1" ht="24.75" customHeight="1" x14ac:dyDescent="0.2">
      <c r="A86" s="92" t="s">
        <v>129</v>
      </c>
      <c r="B86" s="93" t="s">
        <v>32</v>
      </c>
      <c r="C86" s="49"/>
      <c r="D86" s="50"/>
      <c r="E86" s="50"/>
      <c r="F86" s="50">
        <v>0</v>
      </c>
      <c r="G86" s="49"/>
      <c r="H86" s="48"/>
      <c r="I86" s="49"/>
      <c r="J86" s="84"/>
      <c r="K86" s="12">
        <v>2929</v>
      </c>
      <c r="L86" s="12"/>
      <c r="M86" s="13"/>
      <c r="N86" s="107">
        <f t="shared" si="4"/>
        <v>0</v>
      </c>
    </row>
    <row r="87" spans="1:14" s="20" customFormat="1" ht="32.25" customHeight="1" x14ac:dyDescent="0.2">
      <c r="A87" s="92" t="s">
        <v>114</v>
      </c>
      <c r="B87" s="93" t="s">
        <v>32</v>
      </c>
      <c r="C87" s="49"/>
      <c r="D87" s="50"/>
      <c r="E87" s="50"/>
      <c r="F87" s="50">
        <v>4647.17</v>
      </c>
      <c r="G87" s="49"/>
      <c r="H87" s="48"/>
      <c r="I87" s="49"/>
      <c r="J87" s="84"/>
      <c r="K87" s="12">
        <v>2929</v>
      </c>
      <c r="L87" s="12"/>
      <c r="M87" s="13"/>
      <c r="N87" s="107">
        <f t="shared" si="4"/>
        <v>0</v>
      </c>
    </row>
    <row r="88" spans="1:14" s="20" customFormat="1" ht="28.5" customHeight="1" x14ac:dyDescent="0.2">
      <c r="A88" s="92" t="s">
        <v>103</v>
      </c>
      <c r="B88" s="93" t="s">
        <v>47</v>
      </c>
      <c r="C88" s="49"/>
      <c r="D88" s="50"/>
      <c r="E88" s="50"/>
      <c r="F88" s="50">
        <v>0</v>
      </c>
      <c r="G88" s="49"/>
      <c r="H88" s="48"/>
      <c r="I88" s="49"/>
      <c r="J88" s="84"/>
      <c r="K88" s="12">
        <v>2929</v>
      </c>
      <c r="L88" s="12"/>
      <c r="M88" s="13"/>
      <c r="N88" s="107">
        <f t="shared" si="4"/>
        <v>0</v>
      </c>
    </row>
    <row r="89" spans="1:14" s="20" customFormat="1" ht="25.5" customHeight="1" x14ac:dyDescent="0.2">
      <c r="A89" s="92" t="s">
        <v>157</v>
      </c>
      <c r="B89" s="93" t="s">
        <v>45</v>
      </c>
      <c r="C89" s="49"/>
      <c r="D89" s="50"/>
      <c r="E89" s="50"/>
      <c r="F89" s="115">
        <v>26096.29</v>
      </c>
      <c r="G89" s="49"/>
      <c r="H89" s="48"/>
      <c r="I89" s="49"/>
      <c r="J89" s="84"/>
      <c r="K89" s="12"/>
      <c r="L89" s="12"/>
      <c r="M89" s="13"/>
      <c r="N89" s="107">
        <f t="shared" si="4"/>
        <v>0</v>
      </c>
    </row>
    <row r="90" spans="1:14" s="20" customFormat="1" ht="30" x14ac:dyDescent="0.2">
      <c r="A90" s="88" t="s">
        <v>50</v>
      </c>
      <c r="B90" s="79"/>
      <c r="C90" s="47"/>
      <c r="D90" s="49"/>
      <c r="E90" s="24"/>
      <c r="F90" s="24">
        <f>F91+F92+F93</f>
        <v>0</v>
      </c>
      <c r="G90" s="47"/>
      <c r="H90" s="48"/>
      <c r="I90" s="24">
        <f>F90/K90</f>
        <v>0</v>
      </c>
      <c r="J90" s="25">
        <f>I90/12</f>
        <v>0</v>
      </c>
      <c r="K90" s="12">
        <v>2929</v>
      </c>
      <c r="L90" s="12">
        <v>1.07</v>
      </c>
      <c r="M90" s="13">
        <v>0.37</v>
      </c>
      <c r="N90" s="107">
        <f t="shared" si="4"/>
        <v>0</v>
      </c>
    </row>
    <row r="91" spans="1:14" s="20" customFormat="1" ht="18" customHeight="1" x14ac:dyDescent="0.2">
      <c r="A91" s="92" t="s">
        <v>130</v>
      </c>
      <c r="B91" s="93" t="s">
        <v>32</v>
      </c>
      <c r="C91" s="47"/>
      <c r="D91" s="50"/>
      <c r="E91" s="23"/>
      <c r="F91" s="41">
        <v>0</v>
      </c>
      <c r="G91" s="51"/>
      <c r="H91" s="43"/>
      <c r="I91" s="42"/>
      <c r="J91" s="82"/>
      <c r="K91" s="12"/>
      <c r="L91" s="12"/>
      <c r="M91" s="13"/>
      <c r="N91" s="107">
        <f t="shared" si="4"/>
        <v>0</v>
      </c>
    </row>
    <row r="92" spans="1:14" s="20" customFormat="1" ht="25.5" customHeight="1" x14ac:dyDescent="0.2">
      <c r="A92" s="92" t="s">
        <v>131</v>
      </c>
      <c r="B92" s="93" t="s">
        <v>32</v>
      </c>
      <c r="C92" s="47"/>
      <c r="D92" s="50"/>
      <c r="E92" s="23"/>
      <c r="F92" s="41">
        <v>0</v>
      </c>
      <c r="G92" s="51"/>
      <c r="H92" s="43"/>
      <c r="I92" s="42"/>
      <c r="J92" s="82"/>
      <c r="K92" s="12"/>
      <c r="L92" s="12"/>
      <c r="M92" s="13"/>
      <c r="N92" s="107">
        <f t="shared" si="4"/>
        <v>0</v>
      </c>
    </row>
    <row r="93" spans="1:14" s="20" customFormat="1" ht="33.75" customHeight="1" x14ac:dyDescent="0.2">
      <c r="A93" s="92" t="s">
        <v>103</v>
      </c>
      <c r="B93" s="93" t="s">
        <v>47</v>
      </c>
      <c r="C93" s="47"/>
      <c r="D93" s="50"/>
      <c r="E93" s="50"/>
      <c r="F93" s="50">
        <v>0</v>
      </c>
      <c r="G93" s="47"/>
      <c r="H93" s="48"/>
      <c r="I93" s="49"/>
      <c r="J93" s="84"/>
      <c r="K93" s="12">
        <v>2929</v>
      </c>
      <c r="L93" s="12"/>
      <c r="M93" s="13"/>
      <c r="N93" s="107">
        <f t="shared" si="4"/>
        <v>0</v>
      </c>
    </row>
    <row r="94" spans="1:14" s="20" customFormat="1" ht="21" customHeight="1" x14ac:dyDescent="0.2">
      <c r="A94" s="88" t="s">
        <v>51</v>
      </c>
      <c r="B94" s="79"/>
      <c r="C94" s="47"/>
      <c r="D94" s="49"/>
      <c r="E94" s="49"/>
      <c r="F94" s="24">
        <f>F95+F96+F97+F98+F99+F100</f>
        <v>9320.19</v>
      </c>
      <c r="G94" s="47"/>
      <c r="H94" s="48"/>
      <c r="I94" s="24">
        <f>F94/K94</f>
        <v>3.18</v>
      </c>
      <c r="J94" s="25">
        <f>I94/12</f>
        <v>0.27</v>
      </c>
      <c r="K94" s="12">
        <v>2929</v>
      </c>
      <c r="L94" s="12">
        <v>1.07</v>
      </c>
      <c r="M94" s="13">
        <v>0.2</v>
      </c>
      <c r="N94" s="107">
        <f t="shared" si="4"/>
        <v>0.26500000000000001</v>
      </c>
    </row>
    <row r="95" spans="1:14" s="20" customFormat="1" ht="21" customHeight="1" x14ac:dyDescent="0.2">
      <c r="A95" s="74" t="s">
        <v>52</v>
      </c>
      <c r="B95" s="93" t="s">
        <v>9</v>
      </c>
      <c r="C95" s="47"/>
      <c r="D95" s="50"/>
      <c r="E95" s="50"/>
      <c r="F95" s="41">
        <v>0</v>
      </c>
      <c r="G95" s="47"/>
      <c r="H95" s="48"/>
      <c r="I95" s="24"/>
      <c r="J95" s="25"/>
      <c r="K95" s="12"/>
      <c r="L95" s="12"/>
      <c r="M95" s="13"/>
      <c r="N95" s="107">
        <f t="shared" si="4"/>
        <v>0</v>
      </c>
    </row>
    <row r="96" spans="1:14" s="20" customFormat="1" ht="43.5" customHeight="1" x14ac:dyDescent="0.2">
      <c r="A96" s="92" t="s">
        <v>84</v>
      </c>
      <c r="B96" s="79" t="s">
        <v>32</v>
      </c>
      <c r="C96" s="47"/>
      <c r="D96" s="46"/>
      <c r="E96" s="46"/>
      <c r="F96" s="46">
        <v>8216.4599999999991</v>
      </c>
      <c r="G96" s="47"/>
      <c r="H96" s="48"/>
      <c r="I96" s="47"/>
      <c r="J96" s="48"/>
      <c r="K96" s="12">
        <v>2929</v>
      </c>
      <c r="L96" s="12">
        <v>1.07</v>
      </c>
      <c r="M96" s="13">
        <v>0.13</v>
      </c>
      <c r="N96" s="107">
        <f t="shared" si="4"/>
        <v>0</v>
      </c>
    </row>
    <row r="97" spans="1:14" s="20" customFormat="1" ht="42.75" customHeight="1" x14ac:dyDescent="0.2">
      <c r="A97" s="92" t="s">
        <v>85</v>
      </c>
      <c r="B97" s="79" t="s">
        <v>32</v>
      </c>
      <c r="C97" s="47"/>
      <c r="D97" s="46"/>
      <c r="E97" s="46"/>
      <c r="F97" s="46">
        <v>1103.73</v>
      </c>
      <c r="G97" s="47"/>
      <c r="H97" s="48"/>
      <c r="I97" s="47"/>
      <c r="J97" s="48"/>
      <c r="K97" s="12">
        <v>2929</v>
      </c>
      <c r="L97" s="12">
        <v>1.07</v>
      </c>
      <c r="M97" s="13">
        <v>0.02</v>
      </c>
      <c r="N97" s="107">
        <f t="shared" si="4"/>
        <v>0</v>
      </c>
    </row>
    <row r="98" spans="1:14" s="20" customFormat="1" ht="27.75" customHeight="1" x14ac:dyDescent="0.2">
      <c r="A98" s="92" t="s">
        <v>54</v>
      </c>
      <c r="B98" s="93" t="s">
        <v>17</v>
      </c>
      <c r="C98" s="47"/>
      <c r="D98" s="50"/>
      <c r="E98" s="50"/>
      <c r="F98" s="50">
        <v>0</v>
      </c>
      <c r="G98" s="47"/>
      <c r="H98" s="48"/>
      <c r="I98" s="49"/>
      <c r="J98" s="84"/>
      <c r="K98" s="12"/>
      <c r="L98" s="12"/>
      <c r="M98" s="13"/>
      <c r="N98" s="107">
        <f t="shared" si="4"/>
        <v>0</v>
      </c>
    </row>
    <row r="99" spans="1:14" s="20" customFormat="1" ht="18.75" customHeight="1" x14ac:dyDescent="0.2">
      <c r="A99" s="92" t="s">
        <v>53</v>
      </c>
      <c r="B99" s="93" t="s">
        <v>55</v>
      </c>
      <c r="C99" s="47"/>
      <c r="D99" s="50"/>
      <c r="E99" s="50"/>
      <c r="F99" s="50">
        <v>0</v>
      </c>
      <c r="G99" s="47"/>
      <c r="H99" s="48"/>
      <c r="I99" s="49"/>
      <c r="J99" s="84"/>
      <c r="K99" s="12">
        <v>2929</v>
      </c>
      <c r="L99" s="12"/>
      <c r="M99" s="13"/>
      <c r="N99" s="107">
        <f t="shared" si="4"/>
        <v>0</v>
      </c>
    </row>
    <row r="100" spans="1:14" s="20" customFormat="1" ht="56.25" customHeight="1" x14ac:dyDescent="0.2">
      <c r="A100" s="92" t="s">
        <v>86</v>
      </c>
      <c r="B100" s="93" t="s">
        <v>66</v>
      </c>
      <c r="C100" s="47"/>
      <c r="D100" s="50"/>
      <c r="E100" s="50"/>
      <c r="F100" s="50">
        <v>0</v>
      </c>
      <c r="G100" s="47"/>
      <c r="H100" s="48"/>
      <c r="I100" s="49"/>
      <c r="J100" s="84"/>
      <c r="K100" s="12">
        <v>2929</v>
      </c>
      <c r="L100" s="12"/>
      <c r="M100" s="13"/>
      <c r="N100" s="107">
        <f t="shared" si="4"/>
        <v>0</v>
      </c>
    </row>
    <row r="101" spans="1:14" s="20" customFormat="1" ht="21" customHeight="1" x14ac:dyDescent="0.2">
      <c r="A101" s="88" t="s">
        <v>56</v>
      </c>
      <c r="B101" s="79"/>
      <c r="C101" s="47"/>
      <c r="D101" s="49"/>
      <c r="E101" s="24"/>
      <c r="F101" s="24">
        <f>F102</f>
        <v>1330.02</v>
      </c>
      <c r="G101" s="47"/>
      <c r="H101" s="48"/>
      <c r="I101" s="24">
        <f>F101/K101</f>
        <v>0.45</v>
      </c>
      <c r="J101" s="25">
        <f>I101/12</f>
        <v>0.04</v>
      </c>
      <c r="K101" s="12">
        <v>2929</v>
      </c>
      <c r="L101" s="12">
        <v>1.07</v>
      </c>
      <c r="M101" s="13">
        <v>0.11</v>
      </c>
      <c r="N101" s="107">
        <f t="shared" si="4"/>
        <v>3.7999999999999999E-2</v>
      </c>
    </row>
    <row r="102" spans="1:14" s="20" customFormat="1" ht="22.5" customHeight="1" x14ac:dyDescent="0.2">
      <c r="A102" s="92" t="s">
        <v>57</v>
      </c>
      <c r="B102" s="79" t="s">
        <v>32</v>
      </c>
      <c r="C102" s="47"/>
      <c r="D102" s="46"/>
      <c r="E102" s="46"/>
      <c r="F102" s="46">
        <v>1330.02</v>
      </c>
      <c r="G102" s="47"/>
      <c r="H102" s="48"/>
      <c r="I102" s="47"/>
      <c r="J102" s="48"/>
      <c r="K102" s="12">
        <v>2929</v>
      </c>
      <c r="L102" s="12">
        <v>1.07</v>
      </c>
      <c r="M102" s="13">
        <v>0.02</v>
      </c>
      <c r="N102" s="107">
        <f t="shared" si="4"/>
        <v>0</v>
      </c>
    </row>
    <row r="103" spans="1:14" s="12" customFormat="1" ht="29.25" customHeight="1" x14ac:dyDescent="0.2">
      <c r="A103" s="88" t="s">
        <v>58</v>
      </c>
      <c r="B103" s="89"/>
      <c r="C103" s="24"/>
      <c r="D103" s="24"/>
      <c r="E103" s="24" t="s">
        <v>132</v>
      </c>
      <c r="F103" s="24">
        <f>F104+F105</f>
        <v>23496.67</v>
      </c>
      <c r="G103" s="24"/>
      <c r="H103" s="39"/>
      <c r="I103" s="24">
        <f>F103/K103</f>
        <v>8.02</v>
      </c>
      <c r="J103" s="25">
        <f>I103/12</f>
        <v>0.67</v>
      </c>
      <c r="K103" s="12">
        <v>2929</v>
      </c>
      <c r="L103" s="12">
        <v>1.07</v>
      </c>
      <c r="M103" s="13">
        <v>0.03</v>
      </c>
      <c r="N103" s="107">
        <f t="shared" si="4"/>
        <v>0.66800000000000004</v>
      </c>
    </row>
    <row r="104" spans="1:14" s="20" customFormat="1" ht="44.25" customHeight="1" x14ac:dyDescent="0.2">
      <c r="A104" s="74" t="s">
        <v>87</v>
      </c>
      <c r="B104" s="93" t="s">
        <v>34</v>
      </c>
      <c r="C104" s="47"/>
      <c r="D104" s="46"/>
      <c r="E104" s="46"/>
      <c r="F104" s="110">
        <v>13780</v>
      </c>
      <c r="G104" s="47"/>
      <c r="H104" s="48"/>
      <c r="I104" s="47"/>
      <c r="J104" s="48"/>
      <c r="K104" s="12">
        <v>2929</v>
      </c>
      <c r="L104" s="12">
        <v>1.07</v>
      </c>
      <c r="M104" s="13">
        <v>0.03</v>
      </c>
      <c r="N104" s="107">
        <f t="shared" si="4"/>
        <v>0</v>
      </c>
    </row>
    <row r="105" spans="1:14" s="20" customFormat="1" ht="27" customHeight="1" x14ac:dyDescent="0.2">
      <c r="A105" s="74" t="s">
        <v>150</v>
      </c>
      <c r="B105" s="93" t="s">
        <v>66</v>
      </c>
      <c r="C105" s="47">
        <f>H105*12</f>
        <v>0</v>
      </c>
      <c r="D105" s="46"/>
      <c r="E105" s="46"/>
      <c r="F105" s="46">
        <v>9716.67</v>
      </c>
      <c r="G105" s="47">
        <f>J105*12</f>
        <v>0</v>
      </c>
      <c r="H105" s="48"/>
      <c r="I105" s="47"/>
      <c r="J105" s="48"/>
      <c r="K105" s="12">
        <v>2929</v>
      </c>
      <c r="L105" s="12">
        <v>1.07</v>
      </c>
      <c r="M105" s="13">
        <v>0</v>
      </c>
      <c r="N105" s="107">
        <f t="shared" si="4"/>
        <v>0</v>
      </c>
    </row>
    <row r="106" spans="1:14" s="12" customFormat="1" ht="30.75" customHeight="1" x14ac:dyDescent="0.2">
      <c r="A106" s="88" t="s">
        <v>59</v>
      </c>
      <c r="B106" s="89"/>
      <c r="C106" s="24"/>
      <c r="D106" s="24"/>
      <c r="E106" s="24" t="s">
        <v>112</v>
      </c>
      <c r="F106" s="24">
        <f>F107</f>
        <v>2943.3</v>
      </c>
      <c r="G106" s="24"/>
      <c r="H106" s="39"/>
      <c r="I106" s="24">
        <f>F106/K106</f>
        <v>1</v>
      </c>
      <c r="J106" s="25">
        <f>I106/12</f>
        <v>0.08</v>
      </c>
      <c r="K106" s="12">
        <v>2929</v>
      </c>
      <c r="L106" s="12">
        <v>1.07</v>
      </c>
      <c r="M106" s="13">
        <v>0.06</v>
      </c>
      <c r="N106" s="107">
        <f t="shared" si="4"/>
        <v>8.3000000000000004E-2</v>
      </c>
    </row>
    <row r="107" spans="1:14" s="20" customFormat="1" ht="24" customHeight="1" x14ac:dyDescent="0.2">
      <c r="A107" s="92" t="s">
        <v>137</v>
      </c>
      <c r="B107" s="79" t="s">
        <v>43</v>
      </c>
      <c r="C107" s="47"/>
      <c r="D107" s="46"/>
      <c r="E107" s="46"/>
      <c r="F107" s="46">
        <v>2943.3</v>
      </c>
      <c r="G107" s="47"/>
      <c r="H107" s="48"/>
      <c r="I107" s="47"/>
      <c r="J107" s="48"/>
      <c r="K107" s="12">
        <v>2929</v>
      </c>
      <c r="L107" s="12">
        <v>1.07</v>
      </c>
      <c r="M107" s="13">
        <v>0.02</v>
      </c>
      <c r="N107" s="107">
        <f t="shared" si="4"/>
        <v>0</v>
      </c>
    </row>
    <row r="108" spans="1:14" s="12" customFormat="1" ht="132.75" x14ac:dyDescent="0.2">
      <c r="A108" s="94" t="s">
        <v>161</v>
      </c>
      <c r="B108" s="89" t="s">
        <v>17</v>
      </c>
      <c r="C108" s="45">
        <f>H108*12</f>
        <v>0</v>
      </c>
      <c r="D108" s="45"/>
      <c r="E108" s="45"/>
      <c r="F108" s="45">
        <v>50000</v>
      </c>
      <c r="G108" s="45">
        <f>J108*12</f>
        <v>17.04</v>
      </c>
      <c r="H108" s="109"/>
      <c r="I108" s="45">
        <f>F108/K108</f>
        <v>17.07</v>
      </c>
      <c r="J108" s="109">
        <f>I108/12</f>
        <v>1.42</v>
      </c>
      <c r="K108" s="12">
        <v>2929</v>
      </c>
      <c r="L108" s="12">
        <v>1.07</v>
      </c>
      <c r="M108" s="13">
        <v>1.03</v>
      </c>
      <c r="N108" s="107">
        <f t="shared" si="4"/>
        <v>1.423</v>
      </c>
    </row>
    <row r="109" spans="1:14" s="52" customFormat="1" ht="21.75" customHeight="1" x14ac:dyDescent="0.2">
      <c r="A109" s="88" t="s">
        <v>147</v>
      </c>
      <c r="B109" s="89" t="s">
        <v>9</v>
      </c>
      <c r="C109" s="44"/>
      <c r="D109" s="44"/>
      <c r="E109" s="44" t="s">
        <v>110</v>
      </c>
      <c r="F109" s="44">
        <v>2924.46</v>
      </c>
      <c r="G109" s="44"/>
      <c r="H109" s="44"/>
      <c r="I109" s="44">
        <f>F109/K109</f>
        <v>1</v>
      </c>
      <c r="J109" s="39">
        <f>I109/12</f>
        <v>0.08</v>
      </c>
      <c r="K109" s="12">
        <v>2929</v>
      </c>
      <c r="M109" s="53"/>
      <c r="N109" s="107">
        <f t="shared" si="4"/>
        <v>8.3000000000000004E-2</v>
      </c>
    </row>
    <row r="110" spans="1:14" s="52" customFormat="1" ht="20.25" customHeight="1" x14ac:dyDescent="0.2">
      <c r="A110" s="88" t="s">
        <v>148</v>
      </c>
      <c r="B110" s="89" t="s">
        <v>9</v>
      </c>
      <c r="C110" s="44"/>
      <c r="D110" s="44"/>
      <c r="E110" s="44" t="s">
        <v>110</v>
      </c>
      <c r="F110" s="44">
        <f>(11887.41+2924.46)</f>
        <v>14811.87</v>
      </c>
      <c r="G110" s="44"/>
      <c r="H110" s="44"/>
      <c r="I110" s="44">
        <f t="shared" ref="I110:I111" si="6">F110/K110</f>
        <v>5.0599999999999996</v>
      </c>
      <c r="J110" s="39">
        <f t="shared" ref="J110:J111" si="7">I110/12</f>
        <v>0.42</v>
      </c>
      <c r="K110" s="12">
        <v>2929</v>
      </c>
      <c r="M110" s="53"/>
      <c r="N110" s="107">
        <f t="shared" si="4"/>
        <v>0.42199999999999999</v>
      </c>
    </row>
    <row r="111" spans="1:14" s="52" customFormat="1" ht="21" customHeight="1" x14ac:dyDescent="0.2">
      <c r="A111" s="88" t="s">
        <v>149</v>
      </c>
      <c r="B111" s="89" t="s">
        <v>9</v>
      </c>
      <c r="C111" s="44"/>
      <c r="D111" s="44"/>
      <c r="E111" s="44" t="s">
        <v>110</v>
      </c>
      <c r="F111" s="44">
        <v>51571.53</v>
      </c>
      <c r="G111" s="44"/>
      <c r="H111" s="44"/>
      <c r="I111" s="44">
        <f t="shared" si="6"/>
        <v>17.61</v>
      </c>
      <c r="J111" s="39">
        <f t="shared" si="7"/>
        <v>1.47</v>
      </c>
      <c r="K111" s="12">
        <v>2929</v>
      </c>
      <c r="M111" s="53"/>
      <c r="N111" s="107">
        <f t="shared" si="4"/>
        <v>1.468</v>
      </c>
    </row>
    <row r="112" spans="1:14" s="52" customFormat="1" ht="21" customHeight="1" thickBot="1" x14ac:dyDescent="0.25">
      <c r="A112" s="116" t="s">
        <v>162</v>
      </c>
      <c r="B112" s="117" t="s">
        <v>14</v>
      </c>
      <c r="C112" s="118"/>
      <c r="D112" s="100"/>
      <c r="E112" s="100"/>
      <c r="F112" s="100">
        <f>I112*K112</f>
        <v>72404.88</v>
      </c>
      <c r="G112" s="100"/>
      <c r="H112" s="100"/>
      <c r="I112" s="100">
        <f>12*J112</f>
        <v>24.72</v>
      </c>
      <c r="J112" s="119">
        <v>2.06</v>
      </c>
      <c r="K112" s="12">
        <v>2929</v>
      </c>
      <c r="M112" s="53"/>
      <c r="N112" s="107">
        <f t="shared" si="4"/>
        <v>2.06</v>
      </c>
    </row>
    <row r="113" spans="1:14" s="12" customFormat="1" ht="27.75" customHeight="1" thickBot="1" x14ac:dyDescent="0.45">
      <c r="A113" s="95" t="s">
        <v>60</v>
      </c>
      <c r="B113" s="96"/>
      <c r="C113" s="54">
        <f>H113*12</f>
        <v>0</v>
      </c>
      <c r="D113" s="55"/>
      <c r="E113" s="55"/>
      <c r="F113" s="56">
        <f>F108+F106+F103+F101+F94+F90+F80+F65+F64+F63+F62+F61+F60+F59+F54+F48+F47+F46+F45+F44+F33+F16+F109+F110+F111+F112</f>
        <v>913506.78</v>
      </c>
      <c r="G113" s="56">
        <f t="shared" ref="G113:H113" si="8">G108+G106+G103+G101+G94+G90+G80+G65+G64+G63+G62+G61+G60+G59+G54+G48+G47+G46+G45+G44+G33+G16+G109+G110+G111+G112</f>
        <v>217.32</v>
      </c>
      <c r="H113" s="56">
        <f t="shared" si="8"/>
        <v>0</v>
      </c>
      <c r="I113" s="56">
        <f>I108+I106+I103+I101+I94+I90+I80+I65+I64+I63+I62+I61+I60+I59+I54+I48+I47+I46+I45+I44+I33+I16+I109+I110+I111+I112</f>
        <v>311.88</v>
      </c>
      <c r="J113" s="56">
        <f>J108+J106+J103+J101+J94+J90+J80+J65+J64+J63+J62+J61+J60+J59+J54+J48+J47+J46+J45+J44+J33+J16+J109+J110+J111+J112</f>
        <v>26</v>
      </c>
      <c r="K113" s="12">
        <v>2929</v>
      </c>
      <c r="M113" s="13"/>
      <c r="N113" s="107"/>
    </row>
    <row r="114" spans="1:14" s="12" customFormat="1" ht="18.75" x14ac:dyDescent="0.4">
      <c r="A114" s="111"/>
      <c r="B114" s="112"/>
      <c r="C114" s="113"/>
      <c r="D114" s="113"/>
      <c r="E114" s="113"/>
      <c r="F114" s="114"/>
      <c r="G114" s="114"/>
      <c r="H114" s="114"/>
      <c r="I114" s="114"/>
      <c r="J114" s="114"/>
      <c r="M114" s="13"/>
      <c r="N114" s="107"/>
    </row>
    <row r="115" spans="1:14" s="57" customFormat="1" ht="20.25" thickBot="1" x14ac:dyDescent="0.25">
      <c r="A115" s="97"/>
      <c r="B115" s="98"/>
      <c r="C115" s="65"/>
      <c r="D115" s="65"/>
      <c r="E115" s="65"/>
      <c r="F115" s="65"/>
      <c r="G115" s="65"/>
      <c r="H115" s="65"/>
      <c r="I115" s="65"/>
      <c r="J115" s="65"/>
      <c r="M115" s="58"/>
    </row>
    <row r="116" spans="1:14" s="12" customFormat="1" ht="31.5" customHeight="1" x14ac:dyDescent="0.2">
      <c r="A116" s="104" t="s">
        <v>62</v>
      </c>
      <c r="B116" s="105"/>
      <c r="C116" s="103">
        <f>H116*12</f>
        <v>0</v>
      </c>
      <c r="D116" s="103"/>
      <c r="E116" s="103"/>
      <c r="F116" s="103">
        <f>F117+F118+F119+F120+F121+F122+F123+F124+F125+F126+F127+F128+F129+F130</f>
        <v>1322665.8799999999</v>
      </c>
      <c r="G116" s="103">
        <f t="shared" ref="G116:J116" si="9">G117+G118+G119+G120+G121+G122+G123+G124+G125+G126+G127+G128+G129+G130</f>
        <v>0</v>
      </c>
      <c r="H116" s="103">
        <f t="shared" si="9"/>
        <v>0</v>
      </c>
      <c r="I116" s="103">
        <f t="shared" si="9"/>
        <v>451.57</v>
      </c>
      <c r="J116" s="103">
        <f t="shared" si="9"/>
        <v>37.65</v>
      </c>
      <c r="K116" s="12">
        <v>2929</v>
      </c>
      <c r="M116" s="13"/>
    </row>
    <row r="117" spans="1:14" s="12" customFormat="1" ht="21.75" customHeight="1" x14ac:dyDescent="0.2">
      <c r="A117" s="99" t="s">
        <v>115</v>
      </c>
      <c r="B117" s="75"/>
      <c r="C117" s="51"/>
      <c r="D117" s="51"/>
      <c r="E117" s="51"/>
      <c r="F117" s="51">
        <v>351240.23</v>
      </c>
      <c r="G117" s="51"/>
      <c r="H117" s="51"/>
      <c r="I117" s="51">
        <f>F117/K117</f>
        <v>119.92</v>
      </c>
      <c r="J117" s="51">
        <f>I117/12</f>
        <v>9.99</v>
      </c>
      <c r="K117" s="12">
        <v>2929</v>
      </c>
      <c r="M117" s="13"/>
    </row>
    <row r="118" spans="1:14" s="12" customFormat="1" ht="21.75" customHeight="1" x14ac:dyDescent="0.2">
      <c r="A118" s="99" t="s">
        <v>152</v>
      </c>
      <c r="B118" s="75"/>
      <c r="C118" s="51"/>
      <c r="D118" s="51"/>
      <c r="E118" s="51"/>
      <c r="F118" s="51">
        <v>62476.61</v>
      </c>
      <c r="G118" s="51"/>
      <c r="H118" s="51"/>
      <c r="I118" s="51">
        <f t="shared" ref="I118:I130" si="10">F118/K118</f>
        <v>21.33</v>
      </c>
      <c r="J118" s="51">
        <f t="shared" ref="J118:J130" si="11">I118/12</f>
        <v>1.78</v>
      </c>
      <c r="K118" s="12">
        <v>2929</v>
      </c>
      <c r="M118" s="13"/>
    </row>
    <row r="119" spans="1:14" s="12" customFormat="1" ht="21.75" customHeight="1" x14ac:dyDescent="0.2">
      <c r="A119" s="106" t="s">
        <v>153</v>
      </c>
      <c r="B119" s="75"/>
      <c r="C119" s="51"/>
      <c r="D119" s="51"/>
      <c r="E119" s="51"/>
      <c r="F119" s="51">
        <v>14186.98</v>
      </c>
      <c r="G119" s="51"/>
      <c r="H119" s="51"/>
      <c r="I119" s="51">
        <f t="shared" si="10"/>
        <v>4.84</v>
      </c>
      <c r="J119" s="51">
        <f t="shared" si="11"/>
        <v>0.4</v>
      </c>
      <c r="K119" s="12">
        <v>2929</v>
      </c>
      <c r="M119" s="13"/>
    </row>
    <row r="120" spans="1:14" s="52" customFormat="1" ht="21" customHeight="1" x14ac:dyDescent="0.2">
      <c r="A120" s="74" t="s">
        <v>116</v>
      </c>
      <c r="B120" s="75"/>
      <c r="C120" s="51"/>
      <c r="D120" s="51"/>
      <c r="E120" s="51"/>
      <c r="F120" s="51">
        <v>22678.01</v>
      </c>
      <c r="G120" s="51"/>
      <c r="H120" s="51"/>
      <c r="I120" s="51">
        <f t="shared" si="10"/>
        <v>7.74</v>
      </c>
      <c r="J120" s="51">
        <f t="shared" si="11"/>
        <v>0.65</v>
      </c>
      <c r="K120" s="12">
        <v>2929</v>
      </c>
      <c r="M120" s="53"/>
    </row>
    <row r="121" spans="1:14" s="52" customFormat="1" ht="21" customHeight="1" x14ac:dyDescent="0.2">
      <c r="A121" s="74" t="s">
        <v>154</v>
      </c>
      <c r="B121" s="75"/>
      <c r="C121" s="51"/>
      <c r="D121" s="51"/>
      <c r="E121" s="51"/>
      <c r="F121" s="51">
        <v>11076.54</v>
      </c>
      <c r="G121" s="51"/>
      <c r="H121" s="51"/>
      <c r="I121" s="51">
        <f t="shared" si="10"/>
        <v>3.78</v>
      </c>
      <c r="J121" s="51">
        <f t="shared" si="11"/>
        <v>0.32</v>
      </c>
      <c r="K121" s="12">
        <v>2929</v>
      </c>
      <c r="M121" s="53"/>
    </row>
    <row r="122" spans="1:14" s="52" customFormat="1" ht="21" customHeight="1" x14ac:dyDescent="0.2">
      <c r="A122" s="74" t="s">
        <v>155</v>
      </c>
      <c r="B122" s="75"/>
      <c r="C122" s="51"/>
      <c r="D122" s="51"/>
      <c r="E122" s="51"/>
      <c r="F122" s="51">
        <v>3760.04</v>
      </c>
      <c r="G122" s="51"/>
      <c r="H122" s="51"/>
      <c r="I122" s="51">
        <f t="shared" si="10"/>
        <v>1.28</v>
      </c>
      <c r="J122" s="51">
        <f t="shared" si="11"/>
        <v>0.11</v>
      </c>
      <c r="K122" s="12">
        <v>2929</v>
      </c>
      <c r="M122" s="53"/>
    </row>
    <row r="123" spans="1:14" s="52" customFormat="1" ht="25.5" x14ac:dyDescent="0.2">
      <c r="A123" s="74" t="s">
        <v>117</v>
      </c>
      <c r="B123" s="75"/>
      <c r="C123" s="51"/>
      <c r="D123" s="51"/>
      <c r="E123" s="51"/>
      <c r="F123" s="51">
        <v>46383.77</v>
      </c>
      <c r="G123" s="51"/>
      <c r="H123" s="51"/>
      <c r="I123" s="51">
        <f t="shared" si="10"/>
        <v>15.84</v>
      </c>
      <c r="J123" s="51">
        <f t="shared" si="11"/>
        <v>1.32</v>
      </c>
      <c r="K123" s="12">
        <v>2929</v>
      </c>
      <c r="M123" s="53"/>
    </row>
    <row r="124" spans="1:14" s="52" customFormat="1" ht="21.75" customHeight="1" x14ac:dyDescent="0.2">
      <c r="A124" s="74" t="s">
        <v>156</v>
      </c>
      <c r="B124" s="75"/>
      <c r="C124" s="51"/>
      <c r="D124" s="51"/>
      <c r="E124" s="51"/>
      <c r="F124" s="51">
        <v>7661.12</v>
      </c>
      <c r="G124" s="51"/>
      <c r="H124" s="51"/>
      <c r="I124" s="51">
        <f t="shared" si="10"/>
        <v>2.62</v>
      </c>
      <c r="J124" s="51">
        <f t="shared" si="11"/>
        <v>0.22</v>
      </c>
      <c r="K124" s="12">
        <v>2929</v>
      </c>
      <c r="M124" s="53"/>
    </row>
    <row r="125" spans="1:14" s="52" customFormat="1" ht="24.75" customHeight="1" x14ac:dyDescent="0.2">
      <c r="A125" s="74" t="s">
        <v>118</v>
      </c>
      <c r="B125" s="75"/>
      <c r="C125" s="51"/>
      <c r="D125" s="51"/>
      <c r="E125" s="51"/>
      <c r="F125" s="51">
        <v>988.52</v>
      </c>
      <c r="G125" s="51"/>
      <c r="H125" s="51"/>
      <c r="I125" s="51">
        <f t="shared" si="10"/>
        <v>0.34</v>
      </c>
      <c r="J125" s="51">
        <f t="shared" si="11"/>
        <v>0.03</v>
      </c>
      <c r="K125" s="12">
        <v>2929</v>
      </c>
      <c r="M125" s="53"/>
    </row>
    <row r="126" spans="1:14" s="52" customFormat="1" ht="23.25" customHeight="1" x14ac:dyDescent="0.2">
      <c r="A126" s="74" t="s">
        <v>119</v>
      </c>
      <c r="B126" s="75"/>
      <c r="C126" s="51"/>
      <c r="D126" s="51"/>
      <c r="E126" s="51"/>
      <c r="F126" s="51">
        <v>7993.72</v>
      </c>
      <c r="G126" s="51"/>
      <c r="H126" s="51"/>
      <c r="I126" s="51">
        <f t="shared" si="10"/>
        <v>2.73</v>
      </c>
      <c r="J126" s="51">
        <f t="shared" si="11"/>
        <v>0.23</v>
      </c>
      <c r="K126" s="12">
        <v>2929</v>
      </c>
      <c r="M126" s="53"/>
    </row>
    <row r="127" spans="1:14" s="52" customFormat="1" ht="21" customHeight="1" x14ac:dyDescent="0.2">
      <c r="A127" s="74" t="s">
        <v>121</v>
      </c>
      <c r="B127" s="75"/>
      <c r="C127" s="51"/>
      <c r="D127" s="51"/>
      <c r="E127" s="51"/>
      <c r="F127" s="51">
        <v>4488.74</v>
      </c>
      <c r="G127" s="51"/>
      <c r="H127" s="51"/>
      <c r="I127" s="51">
        <f t="shared" si="10"/>
        <v>1.53</v>
      </c>
      <c r="J127" s="51">
        <f t="shared" si="11"/>
        <v>0.13</v>
      </c>
      <c r="K127" s="12">
        <v>2929</v>
      </c>
      <c r="M127" s="53"/>
    </row>
    <row r="128" spans="1:14" s="52" customFormat="1" ht="26.25" customHeight="1" x14ac:dyDescent="0.2">
      <c r="A128" s="74" t="s">
        <v>122</v>
      </c>
      <c r="B128" s="75"/>
      <c r="C128" s="51"/>
      <c r="D128" s="51"/>
      <c r="E128" s="51"/>
      <c r="F128" s="51">
        <v>29568.240000000002</v>
      </c>
      <c r="G128" s="51"/>
      <c r="H128" s="51"/>
      <c r="I128" s="51">
        <f t="shared" si="10"/>
        <v>10.09</v>
      </c>
      <c r="J128" s="51">
        <f t="shared" si="11"/>
        <v>0.84</v>
      </c>
      <c r="K128" s="12">
        <v>2929</v>
      </c>
      <c r="M128" s="53"/>
    </row>
    <row r="129" spans="1:13" s="52" customFormat="1" ht="18.75" customHeight="1" x14ac:dyDescent="0.2">
      <c r="A129" s="74" t="s">
        <v>123</v>
      </c>
      <c r="B129" s="75"/>
      <c r="C129" s="51"/>
      <c r="D129" s="51"/>
      <c r="E129" s="51"/>
      <c r="F129" s="51">
        <v>17773.36</v>
      </c>
      <c r="G129" s="51"/>
      <c r="H129" s="51"/>
      <c r="I129" s="51">
        <f t="shared" si="10"/>
        <v>6.07</v>
      </c>
      <c r="J129" s="51">
        <f t="shared" si="11"/>
        <v>0.51</v>
      </c>
      <c r="K129" s="12">
        <v>2929</v>
      </c>
      <c r="M129" s="53"/>
    </row>
    <row r="130" spans="1:13" s="52" customFormat="1" ht="21" customHeight="1" x14ac:dyDescent="0.2">
      <c r="A130" s="99" t="s">
        <v>136</v>
      </c>
      <c r="B130" s="75"/>
      <c r="C130" s="51"/>
      <c r="D130" s="51"/>
      <c r="E130" s="51"/>
      <c r="F130" s="51">
        <v>742390</v>
      </c>
      <c r="G130" s="51"/>
      <c r="H130" s="51"/>
      <c r="I130" s="51">
        <f t="shared" si="10"/>
        <v>253.46</v>
      </c>
      <c r="J130" s="51">
        <f t="shared" si="11"/>
        <v>21.12</v>
      </c>
      <c r="K130" s="12">
        <v>2929</v>
      </c>
      <c r="M130" s="53"/>
    </row>
    <row r="131" spans="1:13" s="57" customFormat="1" ht="19.5" x14ac:dyDescent="0.2">
      <c r="A131" s="62"/>
      <c r="B131" s="63"/>
      <c r="C131" s="64"/>
      <c r="D131" s="64"/>
      <c r="E131" s="64"/>
      <c r="F131" s="64"/>
      <c r="G131" s="64"/>
      <c r="H131" s="66"/>
      <c r="I131" s="64"/>
      <c r="J131" s="66"/>
      <c r="M131" s="58"/>
    </row>
    <row r="132" spans="1:13" s="57" customFormat="1" ht="20.25" thickBot="1" x14ac:dyDescent="0.25">
      <c r="A132" s="62"/>
      <c r="B132" s="63"/>
      <c r="C132" s="64"/>
      <c r="D132" s="64"/>
      <c r="E132" s="64"/>
      <c r="F132" s="64"/>
      <c r="G132" s="64"/>
      <c r="H132" s="66"/>
      <c r="I132" s="64"/>
      <c r="J132" s="66"/>
      <c r="M132" s="58"/>
    </row>
    <row r="133" spans="1:13" s="70" customFormat="1" ht="19.5" thickBot="1" x14ac:dyDescent="0.25">
      <c r="A133" s="67" t="s">
        <v>61</v>
      </c>
      <c r="B133" s="68"/>
      <c r="C133" s="69"/>
      <c r="D133" s="69"/>
      <c r="E133" s="69"/>
      <c r="F133" s="69">
        <f>F113+F116</f>
        <v>2236172.66</v>
      </c>
      <c r="G133" s="69">
        <f t="shared" ref="G133:J133" si="12">G113+G116</f>
        <v>217.32</v>
      </c>
      <c r="H133" s="69">
        <f t="shared" si="12"/>
        <v>0</v>
      </c>
      <c r="I133" s="69">
        <f t="shared" si="12"/>
        <v>763.45</v>
      </c>
      <c r="J133" s="69">
        <f t="shared" si="12"/>
        <v>63.65</v>
      </c>
      <c r="M133" s="71"/>
    </row>
    <row r="134" spans="1:13" s="57" customFormat="1" ht="19.5" x14ac:dyDescent="0.2">
      <c r="A134" s="62"/>
      <c r="B134" s="63"/>
      <c r="C134" s="64"/>
      <c r="D134" s="64"/>
      <c r="E134" s="64"/>
      <c r="F134" s="64"/>
      <c r="G134" s="64"/>
      <c r="H134" s="66"/>
      <c r="I134" s="64"/>
      <c r="J134" s="66"/>
      <c r="M134" s="58"/>
    </row>
    <row r="135" spans="1:13" s="57" customFormat="1" ht="19.5" x14ac:dyDescent="0.2">
      <c r="A135" s="126" t="s">
        <v>63</v>
      </c>
      <c r="B135" s="126"/>
      <c r="C135" s="126"/>
      <c r="D135" s="126"/>
      <c r="E135" s="126"/>
      <c r="F135" s="126"/>
      <c r="G135" s="126"/>
      <c r="H135" s="126"/>
      <c r="I135" s="64"/>
      <c r="J135" s="66"/>
      <c r="M135" s="58"/>
    </row>
    <row r="136" spans="1:13" s="57" customFormat="1" ht="19.5" x14ac:dyDescent="0.2">
      <c r="A136" s="60"/>
      <c r="B136" s="60"/>
      <c r="C136" s="60"/>
      <c r="D136" s="60"/>
      <c r="E136" s="60"/>
      <c r="F136" s="60"/>
      <c r="G136" s="60"/>
      <c r="H136" s="72"/>
      <c r="I136" s="64"/>
      <c r="J136" s="66"/>
      <c r="M136" s="58"/>
    </row>
    <row r="137" spans="1:13" s="57" customFormat="1" ht="19.5" x14ac:dyDescent="0.2">
      <c r="A137" s="59" t="s">
        <v>64</v>
      </c>
      <c r="B137" s="60"/>
      <c r="C137" s="60"/>
      <c r="D137" s="60"/>
      <c r="E137" s="60"/>
      <c r="F137" s="60"/>
      <c r="G137" s="60"/>
      <c r="H137" s="72"/>
      <c r="I137" s="64"/>
      <c r="J137" s="66"/>
      <c r="M137" s="58"/>
    </row>
    <row r="138" spans="1:13" s="57" customFormat="1" ht="19.5" x14ac:dyDescent="0.2">
      <c r="A138" s="62"/>
      <c r="B138" s="63"/>
      <c r="C138" s="64"/>
      <c r="D138" s="64"/>
      <c r="E138" s="64"/>
      <c r="F138" s="64"/>
      <c r="G138" s="64"/>
      <c r="H138" s="66"/>
      <c r="I138" s="64"/>
      <c r="J138" s="66"/>
      <c r="M138" s="58"/>
    </row>
    <row r="139" spans="1:13" s="57" customFormat="1" ht="19.5" x14ac:dyDescent="0.2">
      <c r="A139" s="62"/>
      <c r="B139" s="63"/>
      <c r="C139" s="64"/>
      <c r="D139" s="64"/>
      <c r="E139" s="64"/>
      <c r="F139" s="64"/>
      <c r="G139" s="64"/>
      <c r="H139" s="66"/>
      <c r="I139" s="64"/>
      <c r="J139" s="66"/>
      <c r="M139" s="58"/>
    </row>
    <row r="140" spans="1:13" s="60" customFormat="1" ht="14.25" x14ac:dyDescent="0.2">
      <c r="A140" s="126"/>
      <c r="B140" s="126"/>
      <c r="C140" s="126"/>
      <c r="D140" s="126"/>
      <c r="E140" s="126"/>
      <c r="F140" s="126"/>
      <c r="G140" s="126"/>
      <c r="H140" s="126"/>
      <c r="M140" s="61"/>
    </row>
    <row r="141" spans="1:13" s="60" customFormat="1" x14ac:dyDescent="0.2">
      <c r="H141" s="72"/>
      <c r="J141" s="72"/>
      <c r="M141" s="61"/>
    </row>
    <row r="142" spans="1:13" s="60" customFormat="1" ht="19.5" x14ac:dyDescent="0.2">
      <c r="A142" s="62"/>
      <c r="B142" s="63"/>
      <c r="H142" s="72"/>
      <c r="J142" s="72"/>
      <c r="M142" s="61"/>
    </row>
    <row r="143" spans="1:13" s="60" customFormat="1" x14ac:dyDescent="0.2">
      <c r="H143" s="72"/>
      <c r="J143" s="72"/>
      <c r="M143" s="61"/>
    </row>
    <row r="144" spans="1:13" s="60" customFormat="1" x14ac:dyDescent="0.2">
      <c r="H144" s="72"/>
      <c r="J144" s="72"/>
      <c r="M144" s="61"/>
    </row>
    <row r="145" spans="8:13" s="60" customFormat="1" x14ac:dyDescent="0.2">
      <c r="H145" s="72"/>
      <c r="J145" s="72"/>
      <c r="M145" s="61"/>
    </row>
    <row r="146" spans="8:13" s="60" customFormat="1" x14ac:dyDescent="0.2">
      <c r="H146" s="72"/>
      <c r="J146" s="72"/>
      <c r="M146" s="61"/>
    </row>
    <row r="147" spans="8:13" s="60" customFormat="1" x14ac:dyDescent="0.2">
      <c r="H147" s="72"/>
      <c r="J147" s="72"/>
      <c r="M147" s="61"/>
    </row>
    <row r="148" spans="8:13" s="60" customFormat="1" x14ac:dyDescent="0.2">
      <c r="H148" s="72"/>
      <c r="J148" s="72"/>
      <c r="M148" s="61"/>
    </row>
    <row r="149" spans="8:13" s="60" customFormat="1" x14ac:dyDescent="0.2">
      <c r="H149" s="72"/>
      <c r="J149" s="72"/>
      <c r="M149" s="61"/>
    </row>
    <row r="150" spans="8:13" s="60" customFormat="1" x14ac:dyDescent="0.2">
      <c r="H150" s="72"/>
      <c r="J150" s="72"/>
      <c r="M150" s="61"/>
    </row>
    <row r="151" spans="8:13" s="60" customFormat="1" x14ac:dyDescent="0.2">
      <c r="H151" s="72"/>
      <c r="J151" s="72"/>
      <c r="M151" s="61"/>
    </row>
    <row r="152" spans="8:13" s="60" customFormat="1" x14ac:dyDescent="0.2">
      <c r="H152" s="72"/>
      <c r="J152" s="72"/>
      <c r="M152" s="61"/>
    </row>
    <row r="153" spans="8:13" s="60" customFormat="1" x14ac:dyDescent="0.2">
      <c r="H153" s="72"/>
      <c r="J153" s="72"/>
      <c r="M153" s="61"/>
    </row>
    <row r="154" spans="8:13" s="60" customFormat="1" x14ac:dyDescent="0.2">
      <c r="H154" s="72"/>
      <c r="J154" s="72"/>
      <c r="M154" s="61"/>
    </row>
    <row r="155" spans="8:13" s="60" customFormat="1" x14ac:dyDescent="0.2">
      <c r="H155" s="72"/>
      <c r="J155" s="72"/>
      <c r="M155" s="61"/>
    </row>
    <row r="156" spans="8:13" s="60" customFormat="1" x14ac:dyDescent="0.2">
      <c r="H156" s="72"/>
      <c r="J156" s="72"/>
      <c r="M156" s="61"/>
    </row>
    <row r="157" spans="8:13" s="60" customFormat="1" x14ac:dyDescent="0.2">
      <c r="H157" s="72"/>
      <c r="J157" s="72"/>
      <c r="M157" s="61"/>
    </row>
    <row r="158" spans="8:13" s="60" customFormat="1" x14ac:dyDescent="0.2">
      <c r="H158" s="72"/>
      <c r="J158" s="72"/>
      <c r="M158" s="61"/>
    </row>
    <row r="159" spans="8:13" s="60" customFormat="1" x14ac:dyDescent="0.2">
      <c r="H159" s="72"/>
      <c r="J159" s="72"/>
      <c r="M159" s="61"/>
    </row>
    <row r="160" spans="8:13" s="60" customFormat="1" x14ac:dyDescent="0.2">
      <c r="H160" s="72"/>
      <c r="J160" s="72"/>
      <c r="M160" s="61"/>
    </row>
  </sheetData>
  <mergeCells count="14">
    <mergeCell ref="A135:H135"/>
    <mergeCell ref="A140:H140"/>
    <mergeCell ref="A8:J8"/>
    <mergeCell ref="A9:J9"/>
    <mergeCell ref="A10:J10"/>
    <mergeCell ref="A11:J11"/>
    <mergeCell ref="A12:J12"/>
    <mergeCell ref="A15:J15"/>
    <mergeCell ref="A7:J7"/>
    <mergeCell ref="A1:J1"/>
    <mergeCell ref="B2:J2"/>
    <mergeCell ref="B3:J3"/>
    <mergeCell ref="B4:J4"/>
    <mergeCell ref="A5:J5"/>
  </mergeCells>
  <printOptions horizontalCentered="1"/>
  <pageMargins left="0.2" right="0.2" top="0.19685039370078741" bottom="0.2" header="0.2" footer="0.2"/>
  <pageSetup paperSize="9" scale="65" orientation="portrait" r:id="rId1"/>
  <headerFooter alignWithMargins="0"/>
  <colBreaks count="1" manualBreakCount="1">
    <brk id="10" max="1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148"/>
  <sheetViews>
    <sheetView topLeftCell="A91" zoomScale="75" zoomScaleNormal="75" workbookViewId="0">
      <selection activeCell="P118" sqref="P118"/>
    </sheetView>
  </sheetViews>
  <sheetFormatPr defaultRowHeight="12.75" x14ac:dyDescent="0.2"/>
  <cols>
    <col min="1" max="1" width="72.7109375" style="1" customWidth="1"/>
    <col min="2" max="2" width="19.140625" style="1" customWidth="1"/>
    <col min="3" max="4" width="13.85546875" style="1" hidden="1" customWidth="1"/>
    <col min="5" max="5" width="13.85546875" style="1" customWidth="1"/>
    <col min="6" max="6" width="14.85546875" style="1" customWidth="1"/>
    <col min="7" max="7" width="13.85546875" style="1" hidden="1" customWidth="1"/>
    <col min="8" max="8" width="20.85546875" style="73" hidden="1" customWidth="1"/>
    <col min="9" max="9" width="13.85546875" style="1" customWidth="1"/>
    <col min="10" max="10" width="20.85546875" style="73" customWidth="1"/>
    <col min="11" max="11" width="15.42578125" style="1" customWidth="1"/>
    <col min="12" max="12" width="15.42578125" style="1" hidden="1" customWidth="1"/>
    <col min="13" max="13" width="15.42578125" style="2" hidden="1" customWidth="1"/>
    <col min="14" max="16" width="15.42578125" style="1" customWidth="1"/>
    <col min="17" max="16384" width="9.140625" style="1"/>
  </cols>
  <sheetData>
    <row r="1" spans="1:14" ht="16.5" customHeight="1" x14ac:dyDescent="0.2">
      <c r="A1" s="123" t="s">
        <v>138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4" ht="12.75" customHeight="1" x14ac:dyDescent="0.3">
      <c r="B2" s="125"/>
      <c r="C2" s="125"/>
      <c r="D2" s="125"/>
      <c r="E2" s="125"/>
      <c r="F2" s="125"/>
      <c r="G2" s="125"/>
      <c r="H2" s="125"/>
      <c r="I2" s="124"/>
      <c r="J2" s="124"/>
    </row>
    <row r="3" spans="1:14" ht="14.25" customHeight="1" x14ac:dyDescent="0.3">
      <c r="B3" s="125" t="s">
        <v>0</v>
      </c>
      <c r="C3" s="125"/>
      <c r="D3" s="125"/>
      <c r="E3" s="125"/>
      <c r="F3" s="125"/>
      <c r="G3" s="125"/>
      <c r="H3" s="125"/>
      <c r="I3" s="124"/>
      <c r="J3" s="124"/>
    </row>
    <row r="4" spans="1:14" ht="24" customHeight="1" x14ac:dyDescent="0.4">
      <c r="A4" s="3" t="s">
        <v>163</v>
      </c>
      <c r="B4" s="125" t="s">
        <v>140</v>
      </c>
      <c r="C4" s="125"/>
      <c r="D4" s="125"/>
      <c r="E4" s="125"/>
      <c r="F4" s="125"/>
      <c r="G4" s="125"/>
      <c r="H4" s="125"/>
      <c r="I4" s="124"/>
      <c r="J4" s="124"/>
    </row>
    <row r="5" spans="1:14" ht="24" customHeight="1" x14ac:dyDescent="0.4">
      <c r="A5" s="122"/>
      <c r="B5" s="122"/>
      <c r="C5" s="122"/>
      <c r="D5" s="122"/>
      <c r="E5" s="122"/>
      <c r="F5" s="122"/>
      <c r="G5" s="122"/>
      <c r="H5" s="122"/>
      <c r="I5" s="122"/>
      <c r="J5" s="122"/>
    </row>
    <row r="6" spans="1:14" ht="24" customHeight="1" x14ac:dyDescent="0.4">
      <c r="A6" s="120"/>
      <c r="B6" s="120"/>
      <c r="C6" s="120"/>
      <c r="D6" s="120"/>
      <c r="E6" s="120"/>
      <c r="F6" s="120"/>
      <c r="G6" s="120"/>
      <c r="H6" s="120"/>
      <c r="I6" s="120"/>
      <c r="J6" s="120"/>
    </row>
    <row r="7" spans="1:14" ht="24" customHeight="1" x14ac:dyDescent="0.4">
      <c r="A7" s="122"/>
      <c r="B7" s="122"/>
      <c r="C7" s="122"/>
      <c r="D7" s="122"/>
      <c r="E7" s="122"/>
      <c r="F7" s="122"/>
      <c r="G7" s="122"/>
      <c r="H7" s="122"/>
      <c r="I7" s="122"/>
      <c r="J7" s="122"/>
    </row>
    <row r="8" spans="1:14" ht="24" customHeight="1" x14ac:dyDescent="0.2">
      <c r="A8" s="127" t="s">
        <v>164</v>
      </c>
      <c r="B8" s="127"/>
      <c r="C8" s="127"/>
      <c r="D8" s="127"/>
      <c r="E8" s="127"/>
      <c r="F8" s="127"/>
      <c r="G8" s="127"/>
      <c r="H8" s="127"/>
      <c r="I8" s="127"/>
      <c r="J8" s="127"/>
    </row>
    <row r="9" spans="1:14" s="4" customFormat="1" ht="22.5" customHeight="1" x14ac:dyDescent="0.4">
      <c r="A9" s="128" t="s">
        <v>1</v>
      </c>
      <c r="B9" s="128"/>
      <c r="C9" s="128"/>
      <c r="D9" s="128"/>
      <c r="E9" s="128"/>
      <c r="F9" s="128"/>
      <c r="G9" s="129"/>
      <c r="H9" s="129"/>
      <c r="I9" s="129"/>
      <c r="J9" s="129"/>
      <c r="M9" s="5"/>
    </row>
    <row r="10" spans="1:14" s="6" customFormat="1" ht="18.75" customHeight="1" x14ac:dyDescent="0.4">
      <c r="A10" s="128" t="s">
        <v>107</v>
      </c>
      <c r="B10" s="128"/>
      <c r="C10" s="128"/>
      <c r="D10" s="128"/>
      <c r="E10" s="128"/>
      <c r="F10" s="128"/>
      <c r="G10" s="129"/>
      <c r="H10" s="129"/>
      <c r="I10" s="129"/>
      <c r="J10" s="129"/>
    </row>
    <row r="11" spans="1:14" s="7" customFormat="1" ht="17.25" customHeight="1" x14ac:dyDescent="0.2">
      <c r="A11" s="130" t="s">
        <v>167</v>
      </c>
      <c r="B11" s="130"/>
      <c r="C11" s="130"/>
      <c r="D11" s="130"/>
      <c r="E11" s="130"/>
      <c r="F11" s="130"/>
      <c r="G11" s="131"/>
      <c r="H11" s="131"/>
      <c r="I11" s="131"/>
      <c r="J11" s="131"/>
    </row>
    <row r="12" spans="1:14" s="6" customFormat="1" ht="30" customHeight="1" thickBot="1" x14ac:dyDescent="0.25">
      <c r="A12" s="132" t="s">
        <v>2</v>
      </c>
      <c r="B12" s="132"/>
      <c r="C12" s="132"/>
      <c r="D12" s="132"/>
      <c r="E12" s="132"/>
      <c r="F12" s="132"/>
      <c r="G12" s="133"/>
      <c r="H12" s="133"/>
      <c r="I12" s="133"/>
      <c r="J12" s="133"/>
    </row>
    <row r="13" spans="1:14" s="12" customFormat="1" ht="139.5" customHeight="1" thickBot="1" x14ac:dyDescent="0.25">
      <c r="A13" s="8" t="s">
        <v>3</v>
      </c>
      <c r="B13" s="9" t="s">
        <v>4</v>
      </c>
      <c r="C13" s="10" t="s">
        <v>5</v>
      </c>
      <c r="D13" s="10" t="s">
        <v>70</v>
      </c>
      <c r="E13" s="10" t="s">
        <v>104</v>
      </c>
      <c r="F13" s="10" t="s">
        <v>6</v>
      </c>
      <c r="G13" s="10" t="s">
        <v>5</v>
      </c>
      <c r="H13" s="11" t="s">
        <v>7</v>
      </c>
      <c r="I13" s="10" t="s">
        <v>5</v>
      </c>
      <c r="J13" s="11" t="s">
        <v>7</v>
      </c>
      <c r="M13" s="13"/>
    </row>
    <row r="14" spans="1:14" s="20" customFormat="1" x14ac:dyDescent="0.2">
      <c r="A14" s="14">
        <v>1</v>
      </c>
      <c r="B14" s="15">
        <v>2</v>
      </c>
      <c r="C14" s="15">
        <v>3</v>
      </c>
      <c r="D14" s="16"/>
      <c r="E14" s="16">
        <v>3</v>
      </c>
      <c r="F14" s="16">
        <v>4</v>
      </c>
      <c r="G14" s="15">
        <v>3</v>
      </c>
      <c r="H14" s="17">
        <v>4</v>
      </c>
      <c r="I14" s="18">
        <v>5</v>
      </c>
      <c r="J14" s="19">
        <v>6</v>
      </c>
      <c r="M14" s="21"/>
    </row>
    <row r="15" spans="1:14" s="20" customFormat="1" ht="49.5" customHeight="1" x14ac:dyDescent="0.2">
      <c r="A15" s="134" t="s">
        <v>8</v>
      </c>
      <c r="B15" s="135"/>
      <c r="C15" s="135"/>
      <c r="D15" s="135"/>
      <c r="E15" s="135"/>
      <c r="F15" s="135"/>
      <c r="G15" s="135"/>
      <c r="H15" s="135"/>
      <c r="I15" s="136"/>
      <c r="J15" s="137"/>
      <c r="M15" s="21"/>
    </row>
    <row r="16" spans="1:14" s="12" customFormat="1" ht="26.25" customHeight="1" x14ac:dyDescent="0.2">
      <c r="A16" s="80" t="s">
        <v>69</v>
      </c>
      <c r="B16" s="89" t="s">
        <v>9</v>
      </c>
      <c r="C16" s="24">
        <f>H16*12</f>
        <v>0</v>
      </c>
      <c r="D16" s="23" t="s">
        <v>71</v>
      </c>
      <c r="E16" s="102" t="s">
        <v>108</v>
      </c>
      <c r="F16" s="23">
        <f>I16*K16</f>
        <v>134616.84</v>
      </c>
      <c r="G16" s="24">
        <f>J16*12</f>
        <v>45.96</v>
      </c>
      <c r="H16" s="25"/>
      <c r="I16" s="24">
        <f>J16*12</f>
        <v>45.96</v>
      </c>
      <c r="J16" s="25">
        <f>J27+J32</f>
        <v>3.83</v>
      </c>
      <c r="K16" s="12">
        <v>2929</v>
      </c>
      <c r="L16" s="12">
        <v>1.07</v>
      </c>
      <c r="M16" s="13">
        <v>2.2400000000000002</v>
      </c>
      <c r="N16" s="107">
        <f>I16/12</f>
        <v>3.83</v>
      </c>
    </row>
    <row r="17" spans="1:14" s="12" customFormat="1" ht="27.75" customHeight="1" x14ac:dyDescent="0.2">
      <c r="A17" s="85" t="s">
        <v>10</v>
      </c>
      <c r="B17" s="86" t="s">
        <v>11</v>
      </c>
      <c r="C17" s="24"/>
      <c r="D17" s="23"/>
      <c r="E17" s="23"/>
      <c r="F17" s="23"/>
      <c r="G17" s="24"/>
      <c r="H17" s="25"/>
      <c r="I17" s="24"/>
      <c r="J17" s="25"/>
      <c r="M17" s="13"/>
      <c r="N17" s="107">
        <f t="shared" ref="N17:N80" si="0">I17/12</f>
        <v>0</v>
      </c>
    </row>
    <row r="18" spans="1:14" s="12" customFormat="1" ht="23.25" customHeight="1" x14ac:dyDescent="0.2">
      <c r="A18" s="85" t="s">
        <v>12</v>
      </c>
      <c r="B18" s="86" t="s">
        <v>11</v>
      </c>
      <c r="C18" s="24"/>
      <c r="D18" s="23"/>
      <c r="E18" s="23"/>
      <c r="F18" s="23"/>
      <c r="G18" s="24"/>
      <c r="H18" s="25"/>
      <c r="I18" s="24"/>
      <c r="J18" s="25"/>
      <c r="M18" s="13"/>
      <c r="N18" s="107">
        <f t="shared" si="0"/>
        <v>0</v>
      </c>
    </row>
    <row r="19" spans="1:14" s="12" customFormat="1" ht="117.75" customHeight="1" x14ac:dyDescent="0.2">
      <c r="A19" s="85" t="s">
        <v>124</v>
      </c>
      <c r="B19" s="86" t="s">
        <v>34</v>
      </c>
      <c r="C19" s="24"/>
      <c r="D19" s="23"/>
      <c r="E19" s="23"/>
      <c r="F19" s="23"/>
      <c r="G19" s="24"/>
      <c r="H19" s="25"/>
      <c r="I19" s="24"/>
      <c r="J19" s="25"/>
      <c r="M19" s="13"/>
      <c r="N19" s="107">
        <f t="shared" si="0"/>
        <v>0</v>
      </c>
    </row>
    <row r="20" spans="1:14" s="12" customFormat="1" ht="23.25" customHeight="1" x14ac:dyDescent="0.2">
      <c r="A20" s="85" t="s">
        <v>125</v>
      </c>
      <c r="B20" s="86" t="s">
        <v>11</v>
      </c>
      <c r="C20" s="24"/>
      <c r="D20" s="23"/>
      <c r="E20" s="23"/>
      <c r="F20" s="23"/>
      <c r="G20" s="24"/>
      <c r="H20" s="25"/>
      <c r="I20" s="24"/>
      <c r="J20" s="25"/>
      <c r="M20" s="13"/>
      <c r="N20" s="107">
        <f t="shared" si="0"/>
        <v>0</v>
      </c>
    </row>
    <row r="21" spans="1:14" s="12" customFormat="1" ht="21.75" customHeight="1" x14ac:dyDescent="0.2">
      <c r="A21" s="85" t="s">
        <v>133</v>
      </c>
      <c r="B21" s="86" t="s">
        <v>11</v>
      </c>
      <c r="C21" s="24"/>
      <c r="D21" s="23"/>
      <c r="E21" s="23"/>
      <c r="F21" s="23"/>
      <c r="G21" s="24"/>
      <c r="H21" s="25"/>
      <c r="I21" s="24"/>
      <c r="J21" s="25"/>
      <c r="M21" s="13"/>
      <c r="N21" s="107">
        <f t="shared" si="0"/>
        <v>0</v>
      </c>
    </row>
    <row r="22" spans="1:14" s="12" customFormat="1" ht="25.5" x14ac:dyDescent="0.2">
      <c r="A22" s="85" t="s">
        <v>98</v>
      </c>
      <c r="B22" s="86" t="s">
        <v>17</v>
      </c>
      <c r="C22" s="24"/>
      <c r="D22" s="23"/>
      <c r="E22" s="23"/>
      <c r="F22" s="23"/>
      <c r="G22" s="24"/>
      <c r="H22" s="25"/>
      <c r="I22" s="24"/>
      <c r="J22" s="25"/>
      <c r="M22" s="13"/>
      <c r="N22" s="107">
        <f t="shared" si="0"/>
        <v>0</v>
      </c>
    </row>
    <row r="23" spans="1:14" s="12" customFormat="1" ht="23.25" customHeight="1" x14ac:dyDescent="0.2">
      <c r="A23" s="85" t="s">
        <v>99</v>
      </c>
      <c r="B23" s="86" t="s">
        <v>23</v>
      </c>
      <c r="C23" s="24"/>
      <c r="D23" s="23"/>
      <c r="E23" s="23"/>
      <c r="F23" s="23"/>
      <c r="G23" s="24"/>
      <c r="H23" s="25"/>
      <c r="I23" s="24"/>
      <c r="J23" s="25"/>
      <c r="M23" s="13"/>
      <c r="N23" s="107">
        <f t="shared" si="0"/>
        <v>0</v>
      </c>
    </row>
    <row r="24" spans="1:14" s="12" customFormat="1" ht="20.25" customHeight="1" x14ac:dyDescent="0.2">
      <c r="A24" s="85" t="s">
        <v>158</v>
      </c>
      <c r="B24" s="86" t="s">
        <v>11</v>
      </c>
      <c r="C24" s="24"/>
      <c r="D24" s="23"/>
      <c r="E24" s="23"/>
      <c r="F24" s="23"/>
      <c r="G24" s="24"/>
      <c r="H24" s="25"/>
      <c r="I24" s="24"/>
      <c r="J24" s="25"/>
      <c r="M24" s="13"/>
      <c r="N24" s="107">
        <f t="shared" si="0"/>
        <v>0</v>
      </c>
    </row>
    <row r="25" spans="1:14" s="12" customFormat="1" ht="23.25" customHeight="1" x14ac:dyDescent="0.2">
      <c r="A25" s="85" t="s">
        <v>159</v>
      </c>
      <c r="B25" s="86" t="s">
        <v>11</v>
      </c>
      <c r="C25" s="24"/>
      <c r="D25" s="23"/>
      <c r="E25" s="23"/>
      <c r="F25" s="23"/>
      <c r="G25" s="24"/>
      <c r="H25" s="25"/>
      <c r="I25" s="24"/>
      <c r="J25" s="25"/>
      <c r="M25" s="13"/>
      <c r="N25" s="107"/>
    </row>
    <row r="26" spans="1:14" s="12" customFormat="1" ht="29.25" customHeight="1" x14ac:dyDescent="0.2">
      <c r="A26" s="85" t="s">
        <v>100</v>
      </c>
      <c r="B26" s="86" t="s">
        <v>32</v>
      </c>
      <c r="C26" s="24"/>
      <c r="D26" s="23"/>
      <c r="E26" s="23"/>
      <c r="F26" s="23"/>
      <c r="G26" s="24"/>
      <c r="H26" s="25"/>
      <c r="I26" s="24"/>
      <c r="J26" s="25"/>
      <c r="M26" s="13"/>
      <c r="N26" s="107">
        <f t="shared" si="0"/>
        <v>0</v>
      </c>
    </row>
    <row r="27" spans="1:14" s="12" customFormat="1" ht="24.75" customHeight="1" x14ac:dyDescent="0.2">
      <c r="A27" s="80" t="s">
        <v>68</v>
      </c>
      <c r="B27" s="81"/>
      <c r="C27" s="42"/>
      <c r="D27" s="41"/>
      <c r="E27" s="41"/>
      <c r="F27" s="41"/>
      <c r="G27" s="42"/>
      <c r="H27" s="82"/>
      <c r="I27" s="42"/>
      <c r="J27" s="25">
        <v>3.61</v>
      </c>
      <c r="K27" s="12">
        <v>2929</v>
      </c>
      <c r="M27" s="13"/>
      <c r="N27" s="107">
        <f t="shared" si="0"/>
        <v>0</v>
      </c>
    </row>
    <row r="28" spans="1:14" s="12" customFormat="1" ht="21" customHeight="1" x14ac:dyDescent="0.2">
      <c r="A28" s="83" t="s">
        <v>65</v>
      </c>
      <c r="B28" s="81" t="s">
        <v>11</v>
      </c>
      <c r="C28" s="42"/>
      <c r="D28" s="41"/>
      <c r="E28" s="41"/>
      <c r="F28" s="41"/>
      <c r="G28" s="42"/>
      <c r="H28" s="82"/>
      <c r="I28" s="42"/>
      <c r="J28" s="82">
        <v>0</v>
      </c>
      <c r="K28" s="12">
        <v>2929</v>
      </c>
      <c r="M28" s="13"/>
      <c r="N28" s="107">
        <f t="shared" si="0"/>
        <v>0</v>
      </c>
    </row>
    <row r="29" spans="1:14" s="12" customFormat="1" ht="21" customHeight="1" x14ac:dyDescent="0.2">
      <c r="A29" s="83" t="s">
        <v>144</v>
      </c>
      <c r="B29" s="81" t="s">
        <v>9</v>
      </c>
      <c r="C29" s="42"/>
      <c r="D29" s="41"/>
      <c r="E29" s="51" t="s">
        <v>110</v>
      </c>
      <c r="F29" s="41">
        <v>7723.18</v>
      </c>
      <c r="G29" s="42"/>
      <c r="H29" s="82"/>
      <c r="I29" s="42">
        <f>F29/K29</f>
        <v>2.64</v>
      </c>
      <c r="J29" s="82">
        <f>I29/12</f>
        <v>0.22</v>
      </c>
      <c r="K29" s="12">
        <v>2929</v>
      </c>
      <c r="M29" s="13"/>
      <c r="N29" s="107"/>
    </row>
    <row r="30" spans="1:14" s="12" customFormat="1" ht="21" customHeight="1" x14ac:dyDescent="0.2">
      <c r="A30" s="83" t="s">
        <v>145</v>
      </c>
      <c r="B30" s="81" t="s">
        <v>9</v>
      </c>
      <c r="C30" s="42"/>
      <c r="D30" s="41"/>
      <c r="E30" s="51" t="s">
        <v>110</v>
      </c>
      <c r="F30" s="41">
        <v>0</v>
      </c>
      <c r="G30" s="42"/>
      <c r="H30" s="82"/>
      <c r="I30" s="42">
        <f t="shared" ref="I30:I31" si="1">F30/K30</f>
        <v>0</v>
      </c>
      <c r="J30" s="82">
        <f t="shared" ref="J30:J31" si="2">I30/12</f>
        <v>0</v>
      </c>
      <c r="K30" s="12">
        <v>2929</v>
      </c>
      <c r="M30" s="13"/>
      <c r="N30" s="107"/>
    </row>
    <row r="31" spans="1:14" s="12" customFormat="1" ht="27.75" customHeight="1" x14ac:dyDescent="0.2">
      <c r="A31" s="83" t="s">
        <v>146</v>
      </c>
      <c r="B31" s="81" t="s">
        <v>9</v>
      </c>
      <c r="C31" s="42"/>
      <c r="D31" s="41"/>
      <c r="E31" s="51" t="s">
        <v>110</v>
      </c>
      <c r="F31" s="41">
        <v>0</v>
      </c>
      <c r="G31" s="42"/>
      <c r="H31" s="82"/>
      <c r="I31" s="42">
        <f t="shared" si="1"/>
        <v>0</v>
      </c>
      <c r="J31" s="82">
        <f t="shared" si="2"/>
        <v>0</v>
      </c>
      <c r="K31" s="12">
        <v>2929</v>
      </c>
      <c r="M31" s="13"/>
      <c r="N31" s="107"/>
    </row>
    <row r="32" spans="1:14" s="12" customFormat="1" ht="24.75" customHeight="1" x14ac:dyDescent="0.2">
      <c r="A32" s="80" t="s">
        <v>68</v>
      </c>
      <c r="B32" s="81"/>
      <c r="C32" s="42"/>
      <c r="D32" s="41"/>
      <c r="E32" s="41"/>
      <c r="F32" s="41"/>
      <c r="G32" s="42"/>
      <c r="H32" s="82"/>
      <c r="I32" s="42"/>
      <c r="J32" s="25">
        <f>J28+J29+J30+J31</f>
        <v>0.22</v>
      </c>
      <c r="M32" s="13"/>
      <c r="N32" s="107">
        <f t="shared" si="0"/>
        <v>0</v>
      </c>
    </row>
    <row r="33" spans="1:258" s="12" customFormat="1" ht="30" x14ac:dyDescent="0.2">
      <c r="A33" s="80" t="s">
        <v>13</v>
      </c>
      <c r="B33" s="87" t="s">
        <v>14</v>
      </c>
      <c r="C33" s="24">
        <f>H33*12</f>
        <v>0</v>
      </c>
      <c r="D33" s="23"/>
      <c r="E33" s="23" t="s">
        <v>109</v>
      </c>
      <c r="F33" s="23">
        <f>I33*K33</f>
        <v>49207.199999999997</v>
      </c>
      <c r="G33" s="24">
        <f>J33*12</f>
        <v>16.8</v>
      </c>
      <c r="H33" s="25"/>
      <c r="I33" s="24">
        <f>J33*12</f>
        <v>16.8</v>
      </c>
      <c r="J33" s="25">
        <v>1.4</v>
      </c>
      <c r="K33" s="12">
        <v>2929</v>
      </c>
      <c r="L33" s="12">
        <v>1.07</v>
      </c>
      <c r="M33" s="13">
        <v>1.1399999999999999</v>
      </c>
      <c r="N33" s="107">
        <f t="shared" si="0"/>
        <v>1.4</v>
      </c>
    </row>
    <row r="34" spans="1:258" s="12" customFormat="1" ht="18.75" x14ac:dyDescent="0.2">
      <c r="A34" s="85" t="s">
        <v>88</v>
      </c>
      <c r="B34" s="86" t="s">
        <v>14</v>
      </c>
      <c r="C34" s="24"/>
      <c r="D34" s="23"/>
      <c r="E34" s="23"/>
      <c r="F34" s="23"/>
      <c r="G34" s="24"/>
      <c r="H34" s="25"/>
      <c r="I34" s="24"/>
      <c r="J34" s="25"/>
      <c r="K34" s="26"/>
      <c r="L34" s="27"/>
      <c r="M34" s="28"/>
      <c r="N34" s="107">
        <f t="shared" si="0"/>
        <v>0</v>
      </c>
      <c r="O34" s="28"/>
      <c r="P34" s="29"/>
      <c r="Q34" s="28"/>
      <c r="R34" s="30"/>
      <c r="S34" s="26"/>
      <c r="T34" s="27"/>
      <c r="U34" s="28"/>
      <c r="V34" s="28"/>
      <c r="W34" s="28"/>
      <c r="X34" s="29"/>
      <c r="Y34" s="28"/>
      <c r="Z34" s="30"/>
      <c r="AA34" s="26"/>
      <c r="AB34" s="27"/>
      <c r="AC34" s="28"/>
      <c r="AD34" s="28"/>
      <c r="AE34" s="28"/>
      <c r="AF34" s="29"/>
      <c r="AG34" s="28"/>
      <c r="AH34" s="30"/>
      <c r="AI34" s="26"/>
      <c r="AJ34" s="27"/>
      <c r="AK34" s="28"/>
      <c r="AL34" s="28"/>
      <c r="AM34" s="28"/>
      <c r="AN34" s="29"/>
      <c r="AO34" s="28"/>
      <c r="AP34" s="30"/>
      <c r="AQ34" s="26"/>
      <c r="AR34" s="27"/>
      <c r="AS34" s="28"/>
      <c r="AT34" s="28"/>
      <c r="AU34" s="28"/>
      <c r="AV34" s="29"/>
      <c r="AW34" s="28"/>
      <c r="AX34" s="30"/>
      <c r="AY34" s="26"/>
      <c r="AZ34" s="27"/>
      <c r="BA34" s="28"/>
      <c r="BB34" s="28"/>
      <c r="BC34" s="28"/>
      <c r="BD34" s="29"/>
      <c r="BE34" s="28"/>
      <c r="BF34" s="30"/>
      <c r="BG34" s="26"/>
      <c r="BH34" s="27"/>
      <c r="BI34" s="28"/>
      <c r="BJ34" s="28"/>
      <c r="BK34" s="28"/>
      <c r="BL34" s="29"/>
      <c r="BM34" s="28"/>
      <c r="BN34" s="30"/>
      <c r="BO34" s="26"/>
      <c r="BP34" s="27"/>
      <c r="BQ34" s="28"/>
      <c r="BR34" s="28"/>
      <c r="BS34" s="31"/>
      <c r="BT34" s="32"/>
      <c r="BU34" s="22"/>
      <c r="BV34" s="33"/>
      <c r="BW34" s="34"/>
      <c r="BX34" s="35"/>
      <c r="BY34" s="22"/>
      <c r="BZ34" s="36"/>
      <c r="CA34" s="22"/>
      <c r="CB34" s="32"/>
      <c r="CC34" s="22"/>
      <c r="CD34" s="33"/>
      <c r="CE34" s="34"/>
      <c r="CF34" s="35"/>
      <c r="CG34" s="22"/>
      <c r="CH34" s="36"/>
      <c r="CI34" s="22"/>
      <c r="CJ34" s="32"/>
      <c r="CK34" s="22"/>
      <c r="CL34" s="33"/>
      <c r="CM34" s="34"/>
      <c r="CN34" s="35"/>
      <c r="CO34" s="22"/>
      <c r="CP34" s="36"/>
      <c r="CQ34" s="22"/>
      <c r="CR34" s="32"/>
      <c r="CS34" s="22"/>
      <c r="CT34" s="33"/>
      <c r="CU34" s="34"/>
      <c r="CV34" s="35"/>
      <c r="CW34" s="22"/>
      <c r="CX34" s="36"/>
      <c r="CY34" s="22"/>
      <c r="CZ34" s="32"/>
      <c r="DA34" s="22"/>
      <c r="DB34" s="33"/>
      <c r="DC34" s="34"/>
      <c r="DD34" s="35"/>
      <c r="DE34" s="22"/>
      <c r="DF34" s="36"/>
      <c r="DG34" s="22"/>
      <c r="DH34" s="32"/>
      <c r="DI34" s="22"/>
      <c r="DJ34" s="33"/>
      <c r="DK34" s="34"/>
      <c r="DL34" s="35"/>
      <c r="DM34" s="22"/>
      <c r="DN34" s="36"/>
      <c r="DO34" s="22"/>
      <c r="DP34" s="32"/>
      <c r="DQ34" s="22"/>
      <c r="DR34" s="33"/>
      <c r="DS34" s="34"/>
      <c r="DT34" s="35"/>
      <c r="DU34" s="22"/>
      <c r="DV34" s="36"/>
      <c r="DW34" s="22"/>
      <c r="DX34" s="32"/>
      <c r="DY34" s="22"/>
      <c r="DZ34" s="33"/>
      <c r="EA34" s="34"/>
      <c r="EB34" s="35"/>
      <c r="EC34" s="22"/>
      <c r="ED34" s="36"/>
      <c r="EE34" s="22"/>
      <c r="EF34" s="32"/>
      <c r="EG34" s="22"/>
      <c r="EH34" s="33"/>
      <c r="EI34" s="34"/>
      <c r="EJ34" s="35"/>
      <c r="EK34" s="22"/>
      <c r="EL34" s="36"/>
      <c r="EM34" s="22"/>
      <c r="EN34" s="32"/>
      <c r="EO34" s="22"/>
      <c r="EP34" s="33"/>
      <c r="EQ34" s="34"/>
      <c r="ER34" s="35"/>
      <c r="ES34" s="22"/>
      <c r="ET34" s="36"/>
      <c r="EU34" s="22"/>
      <c r="EV34" s="32"/>
      <c r="EW34" s="22"/>
      <c r="EX34" s="33"/>
      <c r="EY34" s="34"/>
      <c r="EZ34" s="35"/>
      <c r="FA34" s="22"/>
      <c r="FB34" s="36"/>
      <c r="FC34" s="22"/>
      <c r="FD34" s="32"/>
      <c r="FE34" s="22"/>
      <c r="FF34" s="33"/>
      <c r="FG34" s="34"/>
      <c r="FH34" s="35"/>
      <c r="FI34" s="22"/>
      <c r="FJ34" s="36"/>
      <c r="FK34" s="22"/>
      <c r="FL34" s="32"/>
      <c r="FM34" s="22"/>
      <c r="FN34" s="33"/>
      <c r="FO34" s="34"/>
      <c r="FP34" s="35"/>
      <c r="FQ34" s="22"/>
      <c r="FR34" s="36"/>
      <c r="FS34" s="22"/>
      <c r="FT34" s="32"/>
      <c r="FU34" s="22"/>
      <c r="FV34" s="33"/>
      <c r="FW34" s="34"/>
      <c r="FX34" s="35"/>
      <c r="FY34" s="22"/>
      <c r="FZ34" s="36"/>
      <c r="GA34" s="22"/>
      <c r="GB34" s="32"/>
      <c r="GC34" s="22"/>
      <c r="GD34" s="33"/>
      <c r="GE34" s="34"/>
      <c r="GF34" s="35"/>
      <c r="GG34" s="22"/>
      <c r="GH34" s="36"/>
      <c r="GI34" s="22"/>
      <c r="GJ34" s="32"/>
      <c r="GK34" s="22"/>
      <c r="GL34" s="33"/>
      <c r="GM34" s="34"/>
      <c r="GN34" s="35"/>
      <c r="GO34" s="22"/>
      <c r="GP34" s="36"/>
      <c r="GQ34" s="22"/>
      <c r="GR34" s="32"/>
      <c r="GS34" s="22"/>
      <c r="GT34" s="33"/>
      <c r="GU34" s="34"/>
      <c r="GV34" s="35"/>
      <c r="GW34" s="22"/>
      <c r="GX34" s="36"/>
      <c r="GY34" s="22"/>
      <c r="GZ34" s="32"/>
      <c r="HA34" s="22"/>
      <c r="HB34" s="33"/>
      <c r="HC34" s="34"/>
      <c r="HD34" s="35"/>
      <c r="HE34" s="22"/>
      <c r="HF34" s="36"/>
      <c r="HG34" s="22"/>
      <c r="HH34" s="32"/>
      <c r="HI34" s="22"/>
      <c r="HJ34" s="33"/>
      <c r="HK34" s="34"/>
      <c r="HL34" s="35"/>
      <c r="HM34" s="22"/>
      <c r="HN34" s="36"/>
      <c r="HO34" s="22"/>
      <c r="HP34" s="32"/>
      <c r="HQ34" s="22"/>
      <c r="HR34" s="33"/>
      <c r="HS34" s="34"/>
      <c r="HT34" s="35"/>
      <c r="HU34" s="22"/>
      <c r="HV34" s="36"/>
      <c r="HW34" s="22"/>
      <c r="HX34" s="32"/>
      <c r="HY34" s="22"/>
      <c r="HZ34" s="33"/>
      <c r="IA34" s="34"/>
      <c r="IB34" s="35"/>
      <c r="IC34" s="22"/>
      <c r="ID34" s="36"/>
      <c r="IE34" s="22"/>
      <c r="IF34" s="32"/>
      <c r="IG34" s="22"/>
      <c r="IH34" s="33"/>
      <c r="II34" s="34"/>
      <c r="IJ34" s="35"/>
      <c r="IK34" s="22"/>
      <c r="IL34" s="36"/>
      <c r="IM34" s="22"/>
      <c r="IN34" s="32"/>
      <c r="IO34" s="22"/>
      <c r="IP34" s="33"/>
      <c r="IQ34" s="34"/>
      <c r="IR34" s="35"/>
      <c r="IS34" s="22"/>
      <c r="IT34" s="36"/>
      <c r="IU34" s="22"/>
      <c r="IV34" s="32"/>
      <c r="IW34" s="22"/>
      <c r="IX34" s="33"/>
    </row>
    <row r="35" spans="1:258" s="12" customFormat="1" ht="18.75" x14ac:dyDescent="0.2">
      <c r="A35" s="85" t="s">
        <v>126</v>
      </c>
      <c r="B35" s="86" t="s">
        <v>127</v>
      </c>
      <c r="C35" s="24"/>
      <c r="D35" s="23"/>
      <c r="E35" s="23"/>
      <c r="F35" s="23"/>
      <c r="G35" s="24"/>
      <c r="H35" s="25"/>
      <c r="I35" s="24"/>
      <c r="J35" s="25"/>
      <c r="K35" s="26"/>
      <c r="L35" s="27"/>
      <c r="M35" s="28"/>
      <c r="N35" s="107">
        <f t="shared" si="0"/>
        <v>0</v>
      </c>
      <c r="O35" s="28"/>
      <c r="P35" s="29"/>
      <c r="Q35" s="28"/>
      <c r="R35" s="30"/>
      <c r="S35" s="26"/>
      <c r="T35" s="27"/>
      <c r="U35" s="28"/>
      <c r="V35" s="28"/>
      <c r="W35" s="28"/>
      <c r="X35" s="29"/>
      <c r="Y35" s="28"/>
      <c r="Z35" s="30"/>
      <c r="AA35" s="26"/>
      <c r="AB35" s="27"/>
      <c r="AC35" s="28"/>
      <c r="AD35" s="28"/>
      <c r="AE35" s="28"/>
      <c r="AF35" s="29"/>
      <c r="AG35" s="28"/>
      <c r="AH35" s="30"/>
      <c r="AI35" s="26"/>
      <c r="AJ35" s="27"/>
      <c r="AK35" s="28"/>
      <c r="AL35" s="28"/>
      <c r="AM35" s="28"/>
      <c r="AN35" s="29"/>
      <c r="AO35" s="28"/>
      <c r="AP35" s="30"/>
      <c r="AQ35" s="26"/>
      <c r="AR35" s="27"/>
      <c r="AS35" s="28"/>
      <c r="AT35" s="28"/>
      <c r="AU35" s="28"/>
      <c r="AV35" s="29"/>
      <c r="AW35" s="28"/>
      <c r="AX35" s="30"/>
      <c r="AY35" s="26"/>
      <c r="AZ35" s="27"/>
      <c r="BA35" s="28"/>
      <c r="BB35" s="28"/>
      <c r="BC35" s="28"/>
      <c r="BD35" s="29"/>
      <c r="BE35" s="28"/>
      <c r="BF35" s="30"/>
      <c r="BG35" s="26"/>
      <c r="BH35" s="27"/>
      <c r="BI35" s="28"/>
      <c r="BJ35" s="28"/>
      <c r="BK35" s="28"/>
      <c r="BL35" s="29"/>
      <c r="BM35" s="28"/>
      <c r="BN35" s="30"/>
      <c r="BO35" s="26"/>
      <c r="BP35" s="27"/>
      <c r="BQ35" s="28"/>
      <c r="BR35" s="28"/>
      <c r="BS35" s="31"/>
      <c r="BT35" s="32"/>
      <c r="BU35" s="22"/>
      <c r="BV35" s="33"/>
      <c r="BW35" s="34"/>
      <c r="BX35" s="35"/>
      <c r="BY35" s="22"/>
      <c r="BZ35" s="36"/>
      <c r="CA35" s="22"/>
      <c r="CB35" s="32"/>
      <c r="CC35" s="22"/>
      <c r="CD35" s="33"/>
      <c r="CE35" s="34"/>
      <c r="CF35" s="35"/>
      <c r="CG35" s="22"/>
      <c r="CH35" s="36"/>
      <c r="CI35" s="22"/>
      <c r="CJ35" s="32"/>
      <c r="CK35" s="22"/>
      <c r="CL35" s="33"/>
      <c r="CM35" s="34"/>
      <c r="CN35" s="35"/>
      <c r="CO35" s="22"/>
      <c r="CP35" s="36"/>
      <c r="CQ35" s="22"/>
      <c r="CR35" s="32"/>
      <c r="CS35" s="22"/>
      <c r="CT35" s="33"/>
      <c r="CU35" s="34"/>
      <c r="CV35" s="35"/>
      <c r="CW35" s="22"/>
      <c r="CX35" s="36"/>
      <c r="CY35" s="22"/>
      <c r="CZ35" s="32"/>
      <c r="DA35" s="22"/>
      <c r="DB35" s="33"/>
      <c r="DC35" s="34"/>
      <c r="DD35" s="35"/>
      <c r="DE35" s="22"/>
      <c r="DF35" s="36"/>
      <c r="DG35" s="22"/>
      <c r="DH35" s="32"/>
      <c r="DI35" s="22"/>
      <c r="DJ35" s="33"/>
      <c r="DK35" s="34"/>
      <c r="DL35" s="35"/>
      <c r="DM35" s="22"/>
      <c r="DN35" s="36"/>
      <c r="DO35" s="22"/>
      <c r="DP35" s="32"/>
      <c r="DQ35" s="22"/>
      <c r="DR35" s="33"/>
      <c r="DS35" s="34"/>
      <c r="DT35" s="35"/>
      <c r="DU35" s="22"/>
      <c r="DV35" s="36"/>
      <c r="DW35" s="22"/>
      <c r="DX35" s="32"/>
      <c r="DY35" s="22"/>
      <c r="DZ35" s="33"/>
      <c r="EA35" s="34"/>
      <c r="EB35" s="35"/>
      <c r="EC35" s="22"/>
      <c r="ED35" s="36"/>
      <c r="EE35" s="22"/>
      <c r="EF35" s="32"/>
      <c r="EG35" s="22"/>
      <c r="EH35" s="33"/>
      <c r="EI35" s="34"/>
      <c r="EJ35" s="35"/>
      <c r="EK35" s="22"/>
      <c r="EL35" s="36"/>
      <c r="EM35" s="22"/>
      <c r="EN35" s="32"/>
      <c r="EO35" s="22"/>
      <c r="EP35" s="33"/>
      <c r="EQ35" s="34"/>
      <c r="ER35" s="35"/>
      <c r="ES35" s="22"/>
      <c r="ET35" s="36"/>
      <c r="EU35" s="22"/>
      <c r="EV35" s="32"/>
      <c r="EW35" s="22"/>
      <c r="EX35" s="33"/>
      <c r="EY35" s="34"/>
      <c r="EZ35" s="35"/>
      <c r="FA35" s="22"/>
      <c r="FB35" s="36"/>
      <c r="FC35" s="22"/>
      <c r="FD35" s="32"/>
      <c r="FE35" s="22"/>
      <c r="FF35" s="33"/>
      <c r="FG35" s="34"/>
      <c r="FH35" s="35"/>
      <c r="FI35" s="22"/>
      <c r="FJ35" s="36"/>
      <c r="FK35" s="22"/>
      <c r="FL35" s="32"/>
      <c r="FM35" s="22"/>
      <c r="FN35" s="33"/>
      <c r="FO35" s="34"/>
      <c r="FP35" s="35"/>
      <c r="FQ35" s="22"/>
      <c r="FR35" s="36"/>
      <c r="FS35" s="22"/>
      <c r="FT35" s="32"/>
      <c r="FU35" s="22"/>
      <c r="FV35" s="33"/>
      <c r="FW35" s="34"/>
      <c r="FX35" s="35"/>
      <c r="FY35" s="22"/>
      <c r="FZ35" s="36"/>
      <c r="GA35" s="22"/>
      <c r="GB35" s="32"/>
      <c r="GC35" s="22"/>
      <c r="GD35" s="33"/>
      <c r="GE35" s="34"/>
      <c r="GF35" s="35"/>
      <c r="GG35" s="22"/>
      <c r="GH35" s="36"/>
      <c r="GI35" s="22"/>
      <c r="GJ35" s="32"/>
      <c r="GK35" s="22"/>
      <c r="GL35" s="33"/>
      <c r="GM35" s="34"/>
      <c r="GN35" s="35"/>
      <c r="GO35" s="22"/>
      <c r="GP35" s="36"/>
      <c r="GQ35" s="22"/>
      <c r="GR35" s="32"/>
      <c r="GS35" s="22"/>
      <c r="GT35" s="33"/>
      <c r="GU35" s="34"/>
      <c r="GV35" s="35"/>
      <c r="GW35" s="22"/>
      <c r="GX35" s="36"/>
      <c r="GY35" s="22"/>
      <c r="GZ35" s="32"/>
      <c r="HA35" s="22"/>
      <c r="HB35" s="33"/>
      <c r="HC35" s="34"/>
      <c r="HD35" s="35"/>
      <c r="HE35" s="22"/>
      <c r="HF35" s="36"/>
      <c r="HG35" s="22"/>
      <c r="HH35" s="32"/>
      <c r="HI35" s="22"/>
      <c r="HJ35" s="33"/>
      <c r="HK35" s="34"/>
      <c r="HL35" s="35"/>
      <c r="HM35" s="22"/>
      <c r="HN35" s="36"/>
      <c r="HO35" s="22"/>
      <c r="HP35" s="32"/>
      <c r="HQ35" s="22"/>
      <c r="HR35" s="33"/>
      <c r="HS35" s="34"/>
      <c r="HT35" s="35"/>
      <c r="HU35" s="22"/>
      <c r="HV35" s="36"/>
      <c r="HW35" s="22"/>
      <c r="HX35" s="32"/>
      <c r="HY35" s="22"/>
      <c r="HZ35" s="33"/>
      <c r="IA35" s="34"/>
      <c r="IB35" s="35"/>
      <c r="IC35" s="22"/>
      <c r="ID35" s="36"/>
      <c r="IE35" s="22"/>
      <c r="IF35" s="32"/>
      <c r="IG35" s="22"/>
      <c r="IH35" s="33"/>
      <c r="II35" s="34"/>
      <c r="IJ35" s="35"/>
      <c r="IK35" s="22"/>
      <c r="IL35" s="36"/>
      <c r="IM35" s="22"/>
      <c r="IN35" s="32"/>
      <c r="IO35" s="22"/>
      <c r="IP35" s="33"/>
      <c r="IQ35" s="34"/>
      <c r="IR35" s="35"/>
      <c r="IS35" s="22"/>
      <c r="IT35" s="36"/>
      <c r="IU35" s="22"/>
      <c r="IV35" s="32"/>
      <c r="IW35" s="22"/>
      <c r="IX35" s="33"/>
    </row>
    <row r="36" spans="1:258" s="12" customFormat="1" ht="18.75" x14ac:dyDescent="0.2">
      <c r="A36" s="85" t="s">
        <v>81</v>
      </c>
      <c r="B36" s="86" t="s">
        <v>89</v>
      </c>
      <c r="C36" s="24"/>
      <c r="D36" s="23"/>
      <c r="E36" s="23"/>
      <c r="F36" s="23"/>
      <c r="G36" s="24"/>
      <c r="H36" s="25"/>
      <c r="I36" s="24"/>
      <c r="J36" s="25"/>
      <c r="K36" s="26"/>
      <c r="L36" s="27"/>
      <c r="M36" s="28"/>
      <c r="N36" s="107">
        <f t="shared" si="0"/>
        <v>0</v>
      </c>
      <c r="O36" s="28"/>
      <c r="P36" s="29"/>
      <c r="Q36" s="28"/>
      <c r="R36" s="30"/>
      <c r="S36" s="26"/>
      <c r="T36" s="27"/>
      <c r="U36" s="28"/>
      <c r="V36" s="28"/>
      <c r="W36" s="28"/>
      <c r="X36" s="29"/>
      <c r="Y36" s="28"/>
      <c r="Z36" s="30"/>
      <c r="AA36" s="26"/>
      <c r="AB36" s="27"/>
      <c r="AC36" s="28"/>
      <c r="AD36" s="28"/>
      <c r="AE36" s="28"/>
      <c r="AF36" s="29"/>
      <c r="AG36" s="28"/>
      <c r="AH36" s="30"/>
      <c r="AI36" s="26"/>
      <c r="AJ36" s="27"/>
      <c r="AK36" s="28"/>
      <c r="AL36" s="28"/>
      <c r="AM36" s="28"/>
      <c r="AN36" s="29"/>
      <c r="AO36" s="28"/>
      <c r="AP36" s="30"/>
      <c r="AQ36" s="26"/>
      <c r="AR36" s="27"/>
      <c r="AS36" s="28"/>
      <c r="AT36" s="28"/>
      <c r="AU36" s="28"/>
      <c r="AV36" s="29"/>
      <c r="AW36" s="28"/>
      <c r="AX36" s="30"/>
      <c r="AY36" s="26"/>
      <c r="AZ36" s="27"/>
      <c r="BA36" s="28"/>
      <c r="BB36" s="28"/>
      <c r="BC36" s="28"/>
      <c r="BD36" s="29"/>
      <c r="BE36" s="28"/>
      <c r="BF36" s="30"/>
      <c r="BG36" s="26"/>
      <c r="BH36" s="27"/>
      <c r="BI36" s="28"/>
      <c r="BJ36" s="28"/>
      <c r="BK36" s="28"/>
      <c r="BL36" s="29"/>
      <c r="BM36" s="28"/>
      <c r="BN36" s="30"/>
      <c r="BO36" s="26"/>
      <c r="BP36" s="27"/>
      <c r="BQ36" s="28"/>
      <c r="BR36" s="28"/>
      <c r="BS36" s="31"/>
      <c r="BT36" s="32"/>
      <c r="BU36" s="22"/>
      <c r="BV36" s="33"/>
      <c r="BW36" s="34"/>
      <c r="BX36" s="35"/>
      <c r="BY36" s="22"/>
      <c r="BZ36" s="36"/>
      <c r="CA36" s="22"/>
      <c r="CB36" s="32"/>
      <c r="CC36" s="22"/>
      <c r="CD36" s="33"/>
      <c r="CE36" s="34"/>
      <c r="CF36" s="35"/>
      <c r="CG36" s="22"/>
      <c r="CH36" s="36"/>
      <c r="CI36" s="22"/>
      <c r="CJ36" s="32"/>
      <c r="CK36" s="22"/>
      <c r="CL36" s="33"/>
      <c r="CM36" s="34"/>
      <c r="CN36" s="35"/>
      <c r="CO36" s="22"/>
      <c r="CP36" s="36"/>
      <c r="CQ36" s="22"/>
      <c r="CR36" s="32"/>
      <c r="CS36" s="22"/>
      <c r="CT36" s="33"/>
      <c r="CU36" s="34"/>
      <c r="CV36" s="35"/>
      <c r="CW36" s="22"/>
      <c r="CX36" s="36"/>
      <c r="CY36" s="22"/>
      <c r="CZ36" s="32"/>
      <c r="DA36" s="22"/>
      <c r="DB36" s="33"/>
      <c r="DC36" s="34"/>
      <c r="DD36" s="35"/>
      <c r="DE36" s="22"/>
      <c r="DF36" s="36"/>
      <c r="DG36" s="22"/>
      <c r="DH36" s="32"/>
      <c r="DI36" s="22"/>
      <c r="DJ36" s="33"/>
      <c r="DK36" s="34"/>
      <c r="DL36" s="35"/>
      <c r="DM36" s="22"/>
      <c r="DN36" s="36"/>
      <c r="DO36" s="22"/>
      <c r="DP36" s="32"/>
      <c r="DQ36" s="22"/>
      <c r="DR36" s="33"/>
      <c r="DS36" s="34"/>
      <c r="DT36" s="35"/>
      <c r="DU36" s="22"/>
      <c r="DV36" s="36"/>
      <c r="DW36" s="22"/>
      <c r="DX36" s="32"/>
      <c r="DY36" s="22"/>
      <c r="DZ36" s="33"/>
      <c r="EA36" s="34"/>
      <c r="EB36" s="35"/>
      <c r="EC36" s="22"/>
      <c r="ED36" s="36"/>
      <c r="EE36" s="22"/>
      <c r="EF36" s="32"/>
      <c r="EG36" s="22"/>
      <c r="EH36" s="33"/>
      <c r="EI36" s="34"/>
      <c r="EJ36" s="35"/>
      <c r="EK36" s="22"/>
      <c r="EL36" s="36"/>
      <c r="EM36" s="22"/>
      <c r="EN36" s="32"/>
      <c r="EO36" s="22"/>
      <c r="EP36" s="33"/>
      <c r="EQ36" s="34"/>
      <c r="ER36" s="35"/>
      <c r="ES36" s="22"/>
      <c r="ET36" s="36"/>
      <c r="EU36" s="22"/>
      <c r="EV36" s="32"/>
      <c r="EW36" s="22"/>
      <c r="EX36" s="33"/>
      <c r="EY36" s="34"/>
      <c r="EZ36" s="35"/>
      <c r="FA36" s="22"/>
      <c r="FB36" s="36"/>
      <c r="FC36" s="22"/>
      <c r="FD36" s="32"/>
      <c r="FE36" s="22"/>
      <c r="FF36" s="33"/>
      <c r="FG36" s="34"/>
      <c r="FH36" s="35"/>
      <c r="FI36" s="22"/>
      <c r="FJ36" s="36"/>
      <c r="FK36" s="22"/>
      <c r="FL36" s="32"/>
      <c r="FM36" s="22"/>
      <c r="FN36" s="33"/>
      <c r="FO36" s="34"/>
      <c r="FP36" s="35"/>
      <c r="FQ36" s="22"/>
      <c r="FR36" s="36"/>
      <c r="FS36" s="22"/>
      <c r="FT36" s="32"/>
      <c r="FU36" s="22"/>
      <c r="FV36" s="33"/>
      <c r="FW36" s="34"/>
      <c r="FX36" s="35"/>
      <c r="FY36" s="22"/>
      <c r="FZ36" s="36"/>
      <c r="GA36" s="22"/>
      <c r="GB36" s="32"/>
      <c r="GC36" s="22"/>
      <c r="GD36" s="33"/>
      <c r="GE36" s="34"/>
      <c r="GF36" s="35"/>
      <c r="GG36" s="22"/>
      <c r="GH36" s="36"/>
      <c r="GI36" s="22"/>
      <c r="GJ36" s="32"/>
      <c r="GK36" s="22"/>
      <c r="GL36" s="33"/>
      <c r="GM36" s="34"/>
      <c r="GN36" s="35"/>
      <c r="GO36" s="22"/>
      <c r="GP36" s="36"/>
      <c r="GQ36" s="22"/>
      <c r="GR36" s="32"/>
      <c r="GS36" s="22"/>
      <c r="GT36" s="33"/>
      <c r="GU36" s="34"/>
      <c r="GV36" s="35"/>
      <c r="GW36" s="22"/>
      <c r="GX36" s="36"/>
      <c r="GY36" s="22"/>
      <c r="GZ36" s="32"/>
      <c r="HA36" s="22"/>
      <c r="HB36" s="33"/>
      <c r="HC36" s="34"/>
      <c r="HD36" s="35"/>
      <c r="HE36" s="22"/>
      <c r="HF36" s="36"/>
      <c r="HG36" s="22"/>
      <c r="HH36" s="32"/>
      <c r="HI36" s="22"/>
      <c r="HJ36" s="33"/>
      <c r="HK36" s="34"/>
      <c r="HL36" s="35"/>
      <c r="HM36" s="22"/>
      <c r="HN36" s="36"/>
      <c r="HO36" s="22"/>
      <c r="HP36" s="32"/>
      <c r="HQ36" s="22"/>
      <c r="HR36" s="33"/>
      <c r="HS36" s="34"/>
      <c r="HT36" s="35"/>
      <c r="HU36" s="22"/>
      <c r="HV36" s="36"/>
      <c r="HW36" s="22"/>
      <c r="HX36" s="32"/>
      <c r="HY36" s="22"/>
      <c r="HZ36" s="33"/>
      <c r="IA36" s="34"/>
      <c r="IB36" s="35"/>
      <c r="IC36" s="22"/>
      <c r="ID36" s="36"/>
      <c r="IE36" s="22"/>
      <c r="IF36" s="32"/>
      <c r="IG36" s="22"/>
      <c r="IH36" s="33"/>
      <c r="II36" s="34"/>
      <c r="IJ36" s="35"/>
      <c r="IK36" s="22"/>
      <c r="IL36" s="36"/>
      <c r="IM36" s="22"/>
      <c r="IN36" s="32"/>
      <c r="IO36" s="22"/>
      <c r="IP36" s="33"/>
      <c r="IQ36" s="34"/>
      <c r="IR36" s="35"/>
      <c r="IS36" s="22"/>
      <c r="IT36" s="36"/>
      <c r="IU36" s="22"/>
      <c r="IV36" s="32"/>
      <c r="IW36" s="22"/>
      <c r="IX36" s="33"/>
    </row>
    <row r="37" spans="1:258" s="12" customFormat="1" ht="18.75" x14ac:dyDescent="0.2">
      <c r="A37" s="85" t="s">
        <v>15</v>
      </c>
      <c r="B37" s="86" t="s">
        <v>14</v>
      </c>
      <c r="C37" s="24"/>
      <c r="D37" s="23"/>
      <c r="E37" s="23"/>
      <c r="F37" s="23"/>
      <c r="G37" s="24"/>
      <c r="H37" s="25"/>
      <c r="I37" s="24"/>
      <c r="J37" s="25"/>
      <c r="K37" s="26"/>
      <c r="L37" s="27"/>
      <c r="M37" s="28"/>
      <c r="N37" s="107">
        <f t="shared" si="0"/>
        <v>0</v>
      </c>
      <c r="O37" s="28"/>
      <c r="P37" s="29"/>
      <c r="Q37" s="28"/>
      <c r="R37" s="30"/>
      <c r="S37" s="26"/>
      <c r="T37" s="27"/>
      <c r="U37" s="28"/>
      <c r="V37" s="28"/>
      <c r="W37" s="28"/>
      <c r="X37" s="29"/>
      <c r="Y37" s="28"/>
      <c r="Z37" s="30"/>
      <c r="AA37" s="26"/>
      <c r="AB37" s="27"/>
      <c r="AC37" s="28"/>
      <c r="AD37" s="28"/>
      <c r="AE37" s="28"/>
      <c r="AF37" s="29"/>
      <c r="AG37" s="28"/>
      <c r="AH37" s="30"/>
      <c r="AI37" s="26"/>
      <c r="AJ37" s="27"/>
      <c r="AK37" s="28"/>
      <c r="AL37" s="28"/>
      <c r="AM37" s="28"/>
      <c r="AN37" s="29"/>
      <c r="AO37" s="28"/>
      <c r="AP37" s="30"/>
      <c r="AQ37" s="26"/>
      <c r="AR37" s="27"/>
      <c r="AS37" s="28"/>
      <c r="AT37" s="28"/>
      <c r="AU37" s="28"/>
      <c r="AV37" s="29"/>
      <c r="AW37" s="28"/>
      <c r="AX37" s="30"/>
      <c r="AY37" s="26"/>
      <c r="AZ37" s="27"/>
      <c r="BA37" s="28"/>
      <c r="BB37" s="28"/>
      <c r="BC37" s="28"/>
      <c r="BD37" s="29"/>
      <c r="BE37" s="28"/>
      <c r="BF37" s="30"/>
      <c r="BG37" s="26"/>
      <c r="BH37" s="27"/>
      <c r="BI37" s="28"/>
      <c r="BJ37" s="28"/>
      <c r="BK37" s="28"/>
      <c r="BL37" s="29"/>
      <c r="BM37" s="28"/>
      <c r="BN37" s="30"/>
      <c r="BO37" s="26"/>
      <c r="BP37" s="27"/>
      <c r="BQ37" s="28"/>
      <c r="BR37" s="28"/>
      <c r="BS37" s="31"/>
      <c r="BT37" s="32"/>
      <c r="BU37" s="22"/>
      <c r="BV37" s="33"/>
      <c r="BW37" s="34"/>
      <c r="BX37" s="35"/>
      <c r="BY37" s="22"/>
      <c r="BZ37" s="36"/>
      <c r="CA37" s="22"/>
      <c r="CB37" s="32"/>
      <c r="CC37" s="22"/>
      <c r="CD37" s="33"/>
      <c r="CE37" s="34"/>
      <c r="CF37" s="35"/>
      <c r="CG37" s="22"/>
      <c r="CH37" s="36"/>
      <c r="CI37" s="22"/>
      <c r="CJ37" s="32"/>
      <c r="CK37" s="22"/>
      <c r="CL37" s="33"/>
      <c r="CM37" s="34"/>
      <c r="CN37" s="35"/>
      <c r="CO37" s="22"/>
      <c r="CP37" s="36"/>
      <c r="CQ37" s="22"/>
      <c r="CR37" s="32"/>
      <c r="CS37" s="22"/>
      <c r="CT37" s="33"/>
      <c r="CU37" s="34"/>
      <c r="CV37" s="35"/>
      <c r="CW37" s="22"/>
      <c r="CX37" s="36"/>
      <c r="CY37" s="22"/>
      <c r="CZ37" s="32"/>
      <c r="DA37" s="22"/>
      <c r="DB37" s="33"/>
      <c r="DC37" s="34"/>
      <c r="DD37" s="35"/>
      <c r="DE37" s="22"/>
      <c r="DF37" s="36"/>
      <c r="DG37" s="22"/>
      <c r="DH37" s="32"/>
      <c r="DI37" s="22"/>
      <c r="DJ37" s="33"/>
      <c r="DK37" s="34"/>
      <c r="DL37" s="35"/>
      <c r="DM37" s="22"/>
      <c r="DN37" s="36"/>
      <c r="DO37" s="22"/>
      <c r="DP37" s="32"/>
      <c r="DQ37" s="22"/>
      <c r="DR37" s="33"/>
      <c r="DS37" s="34"/>
      <c r="DT37" s="35"/>
      <c r="DU37" s="22"/>
      <c r="DV37" s="36"/>
      <c r="DW37" s="22"/>
      <c r="DX37" s="32"/>
      <c r="DY37" s="22"/>
      <c r="DZ37" s="33"/>
      <c r="EA37" s="34"/>
      <c r="EB37" s="35"/>
      <c r="EC37" s="22"/>
      <c r="ED37" s="36"/>
      <c r="EE37" s="22"/>
      <c r="EF37" s="32"/>
      <c r="EG37" s="22"/>
      <c r="EH37" s="33"/>
      <c r="EI37" s="34"/>
      <c r="EJ37" s="35"/>
      <c r="EK37" s="22"/>
      <c r="EL37" s="36"/>
      <c r="EM37" s="22"/>
      <c r="EN37" s="32"/>
      <c r="EO37" s="22"/>
      <c r="EP37" s="33"/>
      <c r="EQ37" s="34"/>
      <c r="ER37" s="35"/>
      <c r="ES37" s="22"/>
      <c r="ET37" s="36"/>
      <c r="EU37" s="22"/>
      <c r="EV37" s="32"/>
      <c r="EW37" s="22"/>
      <c r="EX37" s="33"/>
      <c r="EY37" s="34"/>
      <c r="EZ37" s="35"/>
      <c r="FA37" s="22"/>
      <c r="FB37" s="36"/>
      <c r="FC37" s="22"/>
      <c r="FD37" s="32"/>
      <c r="FE37" s="22"/>
      <c r="FF37" s="33"/>
      <c r="FG37" s="34"/>
      <c r="FH37" s="35"/>
      <c r="FI37" s="22"/>
      <c r="FJ37" s="36"/>
      <c r="FK37" s="22"/>
      <c r="FL37" s="32"/>
      <c r="FM37" s="22"/>
      <c r="FN37" s="33"/>
      <c r="FO37" s="34"/>
      <c r="FP37" s="35"/>
      <c r="FQ37" s="22"/>
      <c r="FR37" s="36"/>
      <c r="FS37" s="22"/>
      <c r="FT37" s="32"/>
      <c r="FU37" s="22"/>
      <c r="FV37" s="33"/>
      <c r="FW37" s="34"/>
      <c r="FX37" s="35"/>
      <c r="FY37" s="22"/>
      <c r="FZ37" s="36"/>
      <c r="GA37" s="22"/>
      <c r="GB37" s="32"/>
      <c r="GC37" s="22"/>
      <c r="GD37" s="33"/>
      <c r="GE37" s="34"/>
      <c r="GF37" s="35"/>
      <c r="GG37" s="22"/>
      <c r="GH37" s="36"/>
      <c r="GI37" s="22"/>
      <c r="GJ37" s="32"/>
      <c r="GK37" s="22"/>
      <c r="GL37" s="33"/>
      <c r="GM37" s="34"/>
      <c r="GN37" s="35"/>
      <c r="GO37" s="22"/>
      <c r="GP37" s="36"/>
      <c r="GQ37" s="22"/>
      <c r="GR37" s="32"/>
      <c r="GS37" s="22"/>
      <c r="GT37" s="33"/>
      <c r="GU37" s="34"/>
      <c r="GV37" s="35"/>
      <c r="GW37" s="22"/>
      <c r="GX37" s="36"/>
      <c r="GY37" s="22"/>
      <c r="GZ37" s="32"/>
      <c r="HA37" s="22"/>
      <c r="HB37" s="33"/>
      <c r="HC37" s="34"/>
      <c r="HD37" s="35"/>
      <c r="HE37" s="22"/>
      <c r="HF37" s="36"/>
      <c r="HG37" s="22"/>
      <c r="HH37" s="32"/>
      <c r="HI37" s="22"/>
      <c r="HJ37" s="33"/>
      <c r="HK37" s="34"/>
      <c r="HL37" s="35"/>
      <c r="HM37" s="22"/>
      <c r="HN37" s="36"/>
      <c r="HO37" s="22"/>
      <c r="HP37" s="32"/>
      <c r="HQ37" s="22"/>
      <c r="HR37" s="33"/>
      <c r="HS37" s="34"/>
      <c r="HT37" s="35"/>
      <c r="HU37" s="22"/>
      <c r="HV37" s="36"/>
      <c r="HW37" s="22"/>
      <c r="HX37" s="32"/>
      <c r="HY37" s="22"/>
      <c r="HZ37" s="33"/>
      <c r="IA37" s="34"/>
      <c r="IB37" s="35"/>
      <c r="IC37" s="22"/>
      <c r="ID37" s="36"/>
      <c r="IE37" s="22"/>
      <c r="IF37" s="32"/>
      <c r="IG37" s="22"/>
      <c r="IH37" s="33"/>
      <c r="II37" s="34"/>
      <c r="IJ37" s="35"/>
      <c r="IK37" s="22"/>
      <c r="IL37" s="36"/>
      <c r="IM37" s="22"/>
      <c r="IN37" s="32"/>
      <c r="IO37" s="22"/>
      <c r="IP37" s="33"/>
      <c r="IQ37" s="34"/>
      <c r="IR37" s="35"/>
      <c r="IS37" s="22"/>
      <c r="IT37" s="36"/>
      <c r="IU37" s="22"/>
      <c r="IV37" s="32"/>
      <c r="IW37" s="22"/>
      <c r="IX37" s="33"/>
    </row>
    <row r="38" spans="1:258" s="12" customFormat="1" ht="25.5" x14ac:dyDescent="0.2">
      <c r="A38" s="85" t="s">
        <v>16</v>
      </c>
      <c r="B38" s="86" t="s">
        <v>17</v>
      </c>
      <c r="C38" s="24"/>
      <c r="D38" s="23"/>
      <c r="E38" s="23"/>
      <c r="F38" s="23"/>
      <c r="G38" s="24"/>
      <c r="H38" s="25"/>
      <c r="I38" s="24"/>
      <c r="J38" s="25"/>
      <c r="K38" s="26"/>
      <c r="L38" s="27"/>
      <c r="M38" s="28"/>
      <c r="N38" s="107">
        <f t="shared" si="0"/>
        <v>0</v>
      </c>
      <c r="O38" s="28"/>
      <c r="P38" s="29"/>
      <c r="Q38" s="28"/>
      <c r="R38" s="30"/>
      <c r="S38" s="26"/>
      <c r="T38" s="27"/>
      <c r="U38" s="28"/>
      <c r="V38" s="28"/>
      <c r="W38" s="28"/>
      <c r="X38" s="29"/>
      <c r="Y38" s="28"/>
      <c r="Z38" s="30"/>
      <c r="AA38" s="26"/>
      <c r="AB38" s="27"/>
      <c r="AC38" s="28"/>
      <c r="AD38" s="28"/>
      <c r="AE38" s="28"/>
      <c r="AF38" s="29"/>
      <c r="AG38" s="28"/>
      <c r="AH38" s="30"/>
      <c r="AI38" s="26"/>
      <c r="AJ38" s="27"/>
      <c r="AK38" s="28"/>
      <c r="AL38" s="28"/>
      <c r="AM38" s="28"/>
      <c r="AN38" s="29"/>
      <c r="AO38" s="28"/>
      <c r="AP38" s="30"/>
      <c r="AQ38" s="26"/>
      <c r="AR38" s="27"/>
      <c r="AS38" s="28"/>
      <c r="AT38" s="28"/>
      <c r="AU38" s="28"/>
      <c r="AV38" s="29"/>
      <c r="AW38" s="28"/>
      <c r="AX38" s="30"/>
      <c r="AY38" s="26"/>
      <c r="AZ38" s="27"/>
      <c r="BA38" s="28"/>
      <c r="BB38" s="28"/>
      <c r="BC38" s="28"/>
      <c r="BD38" s="29"/>
      <c r="BE38" s="28"/>
      <c r="BF38" s="30"/>
      <c r="BG38" s="26"/>
      <c r="BH38" s="27"/>
      <c r="BI38" s="28"/>
      <c r="BJ38" s="28"/>
      <c r="BK38" s="28"/>
      <c r="BL38" s="29"/>
      <c r="BM38" s="28"/>
      <c r="BN38" s="30"/>
      <c r="BO38" s="26"/>
      <c r="BP38" s="27"/>
      <c r="BQ38" s="28"/>
      <c r="BR38" s="28"/>
      <c r="BS38" s="31"/>
      <c r="BT38" s="32"/>
      <c r="BU38" s="22"/>
      <c r="BV38" s="33"/>
      <c r="BW38" s="34"/>
      <c r="BX38" s="35"/>
      <c r="BY38" s="22"/>
      <c r="BZ38" s="36"/>
      <c r="CA38" s="22"/>
      <c r="CB38" s="32"/>
      <c r="CC38" s="22"/>
      <c r="CD38" s="33"/>
      <c r="CE38" s="34"/>
      <c r="CF38" s="35"/>
      <c r="CG38" s="22"/>
      <c r="CH38" s="36"/>
      <c r="CI38" s="22"/>
      <c r="CJ38" s="32"/>
      <c r="CK38" s="22"/>
      <c r="CL38" s="33"/>
      <c r="CM38" s="34"/>
      <c r="CN38" s="35"/>
      <c r="CO38" s="22"/>
      <c r="CP38" s="36"/>
      <c r="CQ38" s="22"/>
      <c r="CR38" s="32"/>
      <c r="CS38" s="22"/>
      <c r="CT38" s="33"/>
      <c r="CU38" s="34"/>
      <c r="CV38" s="35"/>
      <c r="CW38" s="22"/>
      <c r="CX38" s="36"/>
      <c r="CY38" s="22"/>
      <c r="CZ38" s="32"/>
      <c r="DA38" s="22"/>
      <c r="DB38" s="33"/>
      <c r="DC38" s="34"/>
      <c r="DD38" s="35"/>
      <c r="DE38" s="22"/>
      <c r="DF38" s="36"/>
      <c r="DG38" s="22"/>
      <c r="DH38" s="32"/>
      <c r="DI38" s="22"/>
      <c r="DJ38" s="33"/>
      <c r="DK38" s="34"/>
      <c r="DL38" s="35"/>
      <c r="DM38" s="22"/>
      <c r="DN38" s="36"/>
      <c r="DO38" s="22"/>
      <c r="DP38" s="32"/>
      <c r="DQ38" s="22"/>
      <c r="DR38" s="33"/>
      <c r="DS38" s="34"/>
      <c r="DT38" s="35"/>
      <c r="DU38" s="22"/>
      <c r="DV38" s="36"/>
      <c r="DW38" s="22"/>
      <c r="DX38" s="32"/>
      <c r="DY38" s="22"/>
      <c r="DZ38" s="33"/>
      <c r="EA38" s="34"/>
      <c r="EB38" s="35"/>
      <c r="EC38" s="22"/>
      <c r="ED38" s="36"/>
      <c r="EE38" s="22"/>
      <c r="EF38" s="32"/>
      <c r="EG38" s="22"/>
      <c r="EH38" s="33"/>
      <c r="EI38" s="34"/>
      <c r="EJ38" s="35"/>
      <c r="EK38" s="22"/>
      <c r="EL38" s="36"/>
      <c r="EM38" s="22"/>
      <c r="EN38" s="32"/>
      <c r="EO38" s="22"/>
      <c r="EP38" s="33"/>
      <c r="EQ38" s="34"/>
      <c r="ER38" s="35"/>
      <c r="ES38" s="22"/>
      <c r="ET38" s="36"/>
      <c r="EU38" s="22"/>
      <c r="EV38" s="32"/>
      <c r="EW38" s="22"/>
      <c r="EX38" s="33"/>
      <c r="EY38" s="34"/>
      <c r="EZ38" s="35"/>
      <c r="FA38" s="22"/>
      <c r="FB38" s="36"/>
      <c r="FC38" s="22"/>
      <c r="FD38" s="32"/>
      <c r="FE38" s="22"/>
      <c r="FF38" s="33"/>
      <c r="FG38" s="34"/>
      <c r="FH38" s="35"/>
      <c r="FI38" s="22"/>
      <c r="FJ38" s="36"/>
      <c r="FK38" s="22"/>
      <c r="FL38" s="32"/>
      <c r="FM38" s="22"/>
      <c r="FN38" s="33"/>
      <c r="FO38" s="34"/>
      <c r="FP38" s="35"/>
      <c r="FQ38" s="22"/>
      <c r="FR38" s="36"/>
      <c r="FS38" s="22"/>
      <c r="FT38" s="32"/>
      <c r="FU38" s="22"/>
      <c r="FV38" s="33"/>
      <c r="FW38" s="34"/>
      <c r="FX38" s="35"/>
      <c r="FY38" s="22"/>
      <c r="FZ38" s="36"/>
      <c r="GA38" s="22"/>
      <c r="GB38" s="32"/>
      <c r="GC38" s="22"/>
      <c r="GD38" s="33"/>
      <c r="GE38" s="34"/>
      <c r="GF38" s="35"/>
      <c r="GG38" s="22"/>
      <c r="GH38" s="36"/>
      <c r="GI38" s="22"/>
      <c r="GJ38" s="32"/>
      <c r="GK38" s="22"/>
      <c r="GL38" s="33"/>
      <c r="GM38" s="34"/>
      <c r="GN38" s="35"/>
      <c r="GO38" s="22"/>
      <c r="GP38" s="36"/>
      <c r="GQ38" s="22"/>
      <c r="GR38" s="32"/>
      <c r="GS38" s="22"/>
      <c r="GT38" s="33"/>
      <c r="GU38" s="34"/>
      <c r="GV38" s="35"/>
      <c r="GW38" s="22"/>
      <c r="GX38" s="36"/>
      <c r="GY38" s="22"/>
      <c r="GZ38" s="32"/>
      <c r="HA38" s="22"/>
      <c r="HB38" s="33"/>
      <c r="HC38" s="34"/>
      <c r="HD38" s="35"/>
      <c r="HE38" s="22"/>
      <c r="HF38" s="36"/>
      <c r="HG38" s="22"/>
      <c r="HH38" s="32"/>
      <c r="HI38" s="22"/>
      <c r="HJ38" s="33"/>
      <c r="HK38" s="34"/>
      <c r="HL38" s="35"/>
      <c r="HM38" s="22"/>
      <c r="HN38" s="36"/>
      <c r="HO38" s="22"/>
      <c r="HP38" s="32"/>
      <c r="HQ38" s="22"/>
      <c r="HR38" s="33"/>
      <c r="HS38" s="34"/>
      <c r="HT38" s="35"/>
      <c r="HU38" s="22"/>
      <c r="HV38" s="36"/>
      <c r="HW38" s="22"/>
      <c r="HX38" s="32"/>
      <c r="HY38" s="22"/>
      <c r="HZ38" s="33"/>
      <c r="IA38" s="34"/>
      <c r="IB38" s="35"/>
      <c r="IC38" s="22"/>
      <c r="ID38" s="36"/>
      <c r="IE38" s="22"/>
      <c r="IF38" s="32"/>
      <c r="IG38" s="22"/>
      <c r="IH38" s="33"/>
      <c r="II38" s="34"/>
      <c r="IJ38" s="35"/>
      <c r="IK38" s="22"/>
      <c r="IL38" s="36"/>
      <c r="IM38" s="22"/>
      <c r="IN38" s="32"/>
      <c r="IO38" s="22"/>
      <c r="IP38" s="33"/>
      <c r="IQ38" s="34"/>
      <c r="IR38" s="35"/>
      <c r="IS38" s="22"/>
      <c r="IT38" s="36"/>
      <c r="IU38" s="22"/>
      <c r="IV38" s="32"/>
      <c r="IW38" s="22"/>
      <c r="IX38" s="33"/>
    </row>
    <row r="39" spans="1:258" s="12" customFormat="1" ht="18.75" x14ac:dyDescent="0.2">
      <c r="A39" s="85" t="s">
        <v>18</v>
      </c>
      <c r="B39" s="86" t="s">
        <v>14</v>
      </c>
      <c r="C39" s="24"/>
      <c r="D39" s="23"/>
      <c r="E39" s="23"/>
      <c r="F39" s="23"/>
      <c r="G39" s="24"/>
      <c r="H39" s="25"/>
      <c r="I39" s="24"/>
      <c r="J39" s="25"/>
      <c r="K39" s="26"/>
      <c r="L39" s="27"/>
      <c r="M39" s="28"/>
      <c r="N39" s="107">
        <f t="shared" si="0"/>
        <v>0</v>
      </c>
      <c r="O39" s="28"/>
      <c r="P39" s="29"/>
      <c r="Q39" s="28"/>
      <c r="R39" s="30"/>
      <c r="S39" s="26"/>
      <c r="T39" s="27"/>
      <c r="U39" s="28"/>
      <c r="V39" s="28"/>
      <c r="W39" s="28"/>
      <c r="X39" s="29"/>
      <c r="Y39" s="28"/>
      <c r="Z39" s="30"/>
      <c r="AA39" s="26"/>
      <c r="AB39" s="27"/>
      <c r="AC39" s="28"/>
      <c r="AD39" s="28"/>
      <c r="AE39" s="28"/>
      <c r="AF39" s="29"/>
      <c r="AG39" s="28"/>
      <c r="AH39" s="30"/>
      <c r="AI39" s="26"/>
      <c r="AJ39" s="27"/>
      <c r="AK39" s="28"/>
      <c r="AL39" s="28"/>
      <c r="AM39" s="28"/>
      <c r="AN39" s="29"/>
      <c r="AO39" s="28"/>
      <c r="AP39" s="30"/>
      <c r="AQ39" s="26"/>
      <c r="AR39" s="27"/>
      <c r="AS39" s="28"/>
      <c r="AT39" s="28"/>
      <c r="AU39" s="28"/>
      <c r="AV39" s="29"/>
      <c r="AW39" s="28"/>
      <c r="AX39" s="30"/>
      <c r="AY39" s="26"/>
      <c r="AZ39" s="27"/>
      <c r="BA39" s="28"/>
      <c r="BB39" s="28"/>
      <c r="BC39" s="28"/>
      <c r="BD39" s="29"/>
      <c r="BE39" s="28"/>
      <c r="BF39" s="30"/>
      <c r="BG39" s="26"/>
      <c r="BH39" s="27"/>
      <c r="BI39" s="28"/>
      <c r="BJ39" s="28"/>
      <c r="BK39" s="28"/>
      <c r="BL39" s="29"/>
      <c r="BM39" s="28"/>
      <c r="BN39" s="30"/>
      <c r="BO39" s="26"/>
      <c r="BP39" s="27"/>
      <c r="BQ39" s="28"/>
      <c r="BR39" s="28"/>
      <c r="BS39" s="31"/>
      <c r="BT39" s="32"/>
      <c r="BU39" s="22"/>
      <c r="BV39" s="33"/>
      <c r="BW39" s="34"/>
      <c r="BX39" s="35"/>
      <c r="BY39" s="22"/>
      <c r="BZ39" s="36"/>
      <c r="CA39" s="22"/>
      <c r="CB39" s="32"/>
      <c r="CC39" s="22"/>
      <c r="CD39" s="33"/>
      <c r="CE39" s="34"/>
      <c r="CF39" s="35"/>
      <c r="CG39" s="22"/>
      <c r="CH39" s="36"/>
      <c r="CI39" s="22"/>
      <c r="CJ39" s="32"/>
      <c r="CK39" s="22"/>
      <c r="CL39" s="33"/>
      <c r="CM39" s="34"/>
      <c r="CN39" s="35"/>
      <c r="CO39" s="22"/>
      <c r="CP39" s="36"/>
      <c r="CQ39" s="22"/>
      <c r="CR39" s="32"/>
      <c r="CS39" s="22"/>
      <c r="CT39" s="33"/>
      <c r="CU39" s="34"/>
      <c r="CV39" s="35"/>
      <c r="CW39" s="22"/>
      <c r="CX39" s="36"/>
      <c r="CY39" s="22"/>
      <c r="CZ39" s="32"/>
      <c r="DA39" s="22"/>
      <c r="DB39" s="33"/>
      <c r="DC39" s="34"/>
      <c r="DD39" s="35"/>
      <c r="DE39" s="22"/>
      <c r="DF39" s="36"/>
      <c r="DG39" s="22"/>
      <c r="DH39" s="32"/>
      <c r="DI39" s="22"/>
      <c r="DJ39" s="33"/>
      <c r="DK39" s="34"/>
      <c r="DL39" s="35"/>
      <c r="DM39" s="22"/>
      <c r="DN39" s="36"/>
      <c r="DO39" s="22"/>
      <c r="DP39" s="32"/>
      <c r="DQ39" s="22"/>
      <c r="DR39" s="33"/>
      <c r="DS39" s="34"/>
      <c r="DT39" s="35"/>
      <c r="DU39" s="22"/>
      <c r="DV39" s="36"/>
      <c r="DW39" s="22"/>
      <c r="DX39" s="32"/>
      <c r="DY39" s="22"/>
      <c r="DZ39" s="33"/>
      <c r="EA39" s="34"/>
      <c r="EB39" s="35"/>
      <c r="EC39" s="22"/>
      <c r="ED39" s="36"/>
      <c r="EE39" s="22"/>
      <c r="EF39" s="32"/>
      <c r="EG39" s="22"/>
      <c r="EH39" s="33"/>
      <c r="EI39" s="34"/>
      <c r="EJ39" s="35"/>
      <c r="EK39" s="22"/>
      <c r="EL39" s="36"/>
      <c r="EM39" s="22"/>
      <c r="EN39" s="32"/>
      <c r="EO39" s="22"/>
      <c r="EP39" s="33"/>
      <c r="EQ39" s="34"/>
      <c r="ER39" s="35"/>
      <c r="ES39" s="22"/>
      <c r="ET39" s="36"/>
      <c r="EU39" s="22"/>
      <c r="EV39" s="32"/>
      <c r="EW39" s="22"/>
      <c r="EX39" s="33"/>
      <c r="EY39" s="34"/>
      <c r="EZ39" s="35"/>
      <c r="FA39" s="22"/>
      <c r="FB39" s="36"/>
      <c r="FC39" s="22"/>
      <c r="FD39" s="32"/>
      <c r="FE39" s="22"/>
      <c r="FF39" s="33"/>
      <c r="FG39" s="34"/>
      <c r="FH39" s="35"/>
      <c r="FI39" s="22"/>
      <c r="FJ39" s="36"/>
      <c r="FK39" s="22"/>
      <c r="FL39" s="32"/>
      <c r="FM39" s="22"/>
      <c r="FN39" s="33"/>
      <c r="FO39" s="34"/>
      <c r="FP39" s="35"/>
      <c r="FQ39" s="22"/>
      <c r="FR39" s="36"/>
      <c r="FS39" s="22"/>
      <c r="FT39" s="32"/>
      <c r="FU39" s="22"/>
      <c r="FV39" s="33"/>
      <c r="FW39" s="34"/>
      <c r="FX39" s="35"/>
      <c r="FY39" s="22"/>
      <c r="FZ39" s="36"/>
      <c r="GA39" s="22"/>
      <c r="GB39" s="32"/>
      <c r="GC39" s="22"/>
      <c r="GD39" s="33"/>
      <c r="GE39" s="34"/>
      <c r="GF39" s="35"/>
      <c r="GG39" s="22"/>
      <c r="GH39" s="36"/>
      <c r="GI39" s="22"/>
      <c r="GJ39" s="32"/>
      <c r="GK39" s="22"/>
      <c r="GL39" s="33"/>
      <c r="GM39" s="34"/>
      <c r="GN39" s="35"/>
      <c r="GO39" s="22"/>
      <c r="GP39" s="36"/>
      <c r="GQ39" s="22"/>
      <c r="GR39" s="32"/>
      <c r="GS39" s="22"/>
      <c r="GT39" s="33"/>
      <c r="GU39" s="34"/>
      <c r="GV39" s="35"/>
      <c r="GW39" s="22"/>
      <c r="GX39" s="36"/>
      <c r="GY39" s="22"/>
      <c r="GZ39" s="32"/>
      <c r="HA39" s="22"/>
      <c r="HB39" s="33"/>
      <c r="HC39" s="34"/>
      <c r="HD39" s="35"/>
      <c r="HE39" s="22"/>
      <c r="HF39" s="36"/>
      <c r="HG39" s="22"/>
      <c r="HH39" s="32"/>
      <c r="HI39" s="22"/>
      <c r="HJ39" s="33"/>
      <c r="HK39" s="34"/>
      <c r="HL39" s="35"/>
      <c r="HM39" s="22"/>
      <c r="HN39" s="36"/>
      <c r="HO39" s="22"/>
      <c r="HP39" s="32"/>
      <c r="HQ39" s="22"/>
      <c r="HR39" s="33"/>
      <c r="HS39" s="34"/>
      <c r="HT39" s="35"/>
      <c r="HU39" s="22"/>
      <c r="HV39" s="36"/>
      <c r="HW39" s="22"/>
      <c r="HX39" s="32"/>
      <c r="HY39" s="22"/>
      <c r="HZ39" s="33"/>
      <c r="IA39" s="34"/>
      <c r="IB39" s="35"/>
      <c r="IC39" s="22"/>
      <c r="ID39" s="36"/>
      <c r="IE39" s="22"/>
      <c r="IF39" s="32"/>
      <c r="IG39" s="22"/>
      <c r="IH39" s="33"/>
      <c r="II39" s="34"/>
      <c r="IJ39" s="35"/>
      <c r="IK39" s="22"/>
      <c r="IL39" s="36"/>
      <c r="IM39" s="22"/>
      <c r="IN39" s="32"/>
      <c r="IO39" s="22"/>
      <c r="IP39" s="33"/>
      <c r="IQ39" s="34"/>
      <c r="IR39" s="35"/>
      <c r="IS39" s="22"/>
      <c r="IT39" s="36"/>
      <c r="IU39" s="22"/>
      <c r="IV39" s="32"/>
      <c r="IW39" s="22"/>
      <c r="IX39" s="33"/>
    </row>
    <row r="40" spans="1:258" s="12" customFormat="1" ht="18.75" x14ac:dyDescent="0.2">
      <c r="A40" s="85" t="s">
        <v>19</v>
      </c>
      <c r="B40" s="86" t="s">
        <v>14</v>
      </c>
      <c r="C40" s="24"/>
      <c r="D40" s="23"/>
      <c r="E40" s="23"/>
      <c r="F40" s="23"/>
      <c r="G40" s="24"/>
      <c r="H40" s="25"/>
      <c r="I40" s="24"/>
      <c r="J40" s="25"/>
      <c r="K40" s="26"/>
      <c r="L40" s="27"/>
      <c r="M40" s="28"/>
      <c r="N40" s="107">
        <f t="shared" si="0"/>
        <v>0</v>
      </c>
      <c r="O40" s="28"/>
      <c r="P40" s="29"/>
      <c r="Q40" s="28"/>
      <c r="R40" s="30"/>
      <c r="S40" s="26"/>
      <c r="T40" s="27"/>
      <c r="U40" s="28"/>
      <c r="V40" s="28"/>
      <c r="W40" s="28"/>
      <c r="X40" s="29"/>
      <c r="Y40" s="28"/>
      <c r="Z40" s="30"/>
      <c r="AA40" s="26"/>
      <c r="AB40" s="27"/>
      <c r="AC40" s="28"/>
      <c r="AD40" s="28"/>
      <c r="AE40" s="28"/>
      <c r="AF40" s="29"/>
      <c r="AG40" s="28"/>
      <c r="AH40" s="30"/>
      <c r="AI40" s="26"/>
      <c r="AJ40" s="27"/>
      <c r="AK40" s="28"/>
      <c r="AL40" s="28"/>
      <c r="AM40" s="28"/>
      <c r="AN40" s="29"/>
      <c r="AO40" s="28"/>
      <c r="AP40" s="30"/>
      <c r="AQ40" s="26"/>
      <c r="AR40" s="27"/>
      <c r="AS40" s="28"/>
      <c r="AT40" s="28"/>
      <c r="AU40" s="28"/>
      <c r="AV40" s="29"/>
      <c r="AW40" s="28"/>
      <c r="AX40" s="30"/>
      <c r="AY40" s="26"/>
      <c r="AZ40" s="27"/>
      <c r="BA40" s="28"/>
      <c r="BB40" s="28"/>
      <c r="BC40" s="28"/>
      <c r="BD40" s="29"/>
      <c r="BE40" s="28"/>
      <c r="BF40" s="30"/>
      <c r="BG40" s="26"/>
      <c r="BH40" s="27"/>
      <c r="BI40" s="28"/>
      <c r="BJ40" s="28"/>
      <c r="BK40" s="28"/>
      <c r="BL40" s="29"/>
      <c r="BM40" s="28"/>
      <c r="BN40" s="30"/>
      <c r="BO40" s="26"/>
      <c r="BP40" s="27"/>
      <c r="BQ40" s="28"/>
      <c r="BR40" s="28"/>
      <c r="BS40" s="31"/>
      <c r="BT40" s="32"/>
      <c r="BU40" s="22"/>
      <c r="BV40" s="33"/>
      <c r="BW40" s="34"/>
      <c r="BX40" s="35"/>
      <c r="BY40" s="22"/>
      <c r="BZ40" s="36"/>
      <c r="CA40" s="22"/>
      <c r="CB40" s="32"/>
      <c r="CC40" s="22"/>
      <c r="CD40" s="33"/>
      <c r="CE40" s="34"/>
      <c r="CF40" s="35"/>
      <c r="CG40" s="22"/>
      <c r="CH40" s="36"/>
      <c r="CI40" s="22"/>
      <c r="CJ40" s="32"/>
      <c r="CK40" s="22"/>
      <c r="CL40" s="33"/>
      <c r="CM40" s="34"/>
      <c r="CN40" s="35"/>
      <c r="CO40" s="22"/>
      <c r="CP40" s="36"/>
      <c r="CQ40" s="22"/>
      <c r="CR40" s="32"/>
      <c r="CS40" s="22"/>
      <c r="CT40" s="33"/>
      <c r="CU40" s="34"/>
      <c r="CV40" s="35"/>
      <c r="CW40" s="22"/>
      <c r="CX40" s="36"/>
      <c r="CY40" s="22"/>
      <c r="CZ40" s="32"/>
      <c r="DA40" s="22"/>
      <c r="DB40" s="33"/>
      <c r="DC40" s="34"/>
      <c r="DD40" s="35"/>
      <c r="DE40" s="22"/>
      <c r="DF40" s="36"/>
      <c r="DG40" s="22"/>
      <c r="DH40" s="32"/>
      <c r="DI40" s="22"/>
      <c r="DJ40" s="33"/>
      <c r="DK40" s="34"/>
      <c r="DL40" s="35"/>
      <c r="DM40" s="22"/>
      <c r="DN40" s="36"/>
      <c r="DO40" s="22"/>
      <c r="DP40" s="32"/>
      <c r="DQ40" s="22"/>
      <c r="DR40" s="33"/>
      <c r="DS40" s="34"/>
      <c r="DT40" s="35"/>
      <c r="DU40" s="22"/>
      <c r="DV40" s="36"/>
      <c r="DW40" s="22"/>
      <c r="DX40" s="32"/>
      <c r="DY40" s="22"/>
      <c r="DZ40" s="33"/>
      <c r="EA40" s="34"/>
      <c r="EB40" s="35"/>
      <c r="EC40" s="22"/>
      <c r="ED40" s="36"/>
      <c r="EE40" s="22"/>
      <c r="EF40" s="32"/>
      <c r="EG40" s="22"/>
      <c r="EH40" s="33"/>
      <c r="EI40" s="34"/>
      <c r="EJ40" s="35"/>
      <c r="EK40" s="22"/>
      <c r="EL40" s="36"/>
      <c r="EM40" s="22"/>
      <c r="EN40" s="32"/>
      <c r="EO40" s="22"/>
      <c r="EP40" s="33"/>
      <c r="EQ40" s="34"/>
      <c r="ER40" s="35"/>
      <c r="ES40" s="22"/>
      <c r="ET40" s="36"/>
      <c r="EU40" s="22"/>
      <c r="EV40" s="32"/>
      <c r="EW40" s="22"/>
      <c r="EX40" s="33"/>
      <c r="EY40" s="34"/>
      <c r="EZ40" s="35"/>
      <c r="FA40" s="22"/>
      <c r="FB40" s="36"/>
      <c r="FC40" s="22"/>
      <c r="FD40" s="32"/>
      <c r="FE40" s="22"/>
      <c r="FF40" s="33"/>
      <c r="FG40" s="34"/>
      <c r="FH40" s="35"/>
      <c r="FI40" s="22"/>
      <c r="FJ40" s="36"/>
      <c r="FK40" s="22"/>
      <c r="FL40" s="32"/>
      <c r="FM40" s="22"/>
      <c r="FN40" s="33"/>
      <c r="FO40" s="34"/>
      <c r="FP40" s="35"/>
      <c r="FQ40" s="22"/>
      <c r="FR40" s="36"/>
      <c r="FS40" s="22"/>
      <c r="FT40" s="32"/>
      <c r="FU40" s="22"/>
      <c r="FV40" s="33"/>
      <c r="FW40" s="34"/>
      <c r="FX40" s="35"/>
      <c r="FY40" s="22"/>
      <c r="FZ40" s="36"/>
      <c r="GA40" s="22"/>
      <c r="GB40" s="32"/>
      <c r="GC40" s="22"/>
      <c r="GD40" s="33"/>
      <c r="GE40" s="34"/>
      <c r="GF40" s="35"/>
      <c r="GG40" s="22"/>
      <c r="GH40" s="36"/>
      <c r="GI40" s="22"/>
      <c r="GJ40" s="32"/>
      <c r="GK40" s="22"/>
      <c r="GL40" s="33"/>
      <c r="GM40" s="34"/>
      <c r="GN40" s="35"/>
      <c r="GO40" s="22"/>
      <c r="GP40" s="36"/>
      <c r="GQ40" s="22"/>
      <c r="GR40" s="32"/>
      <c r="GS40" s="22"/>
      <c r="GT40" s="33"/>
      <c r="GU40" s="34"/>
      <c r="GV40" s="35"/>
      <c r="GW40" s="22"/>
      <c r="GX40" s="36"/>
      <c r="GY40" s="22"/>
      <c r="GZ40" s="32"/>
      <c r="HA40" s="22"/>
      <c r="HB40" s="33"/>
      <c r="HC40" s="34"/>
      <c r="HD40" s="35"/>
      <c r="HE40" s="22"/>
      <c r="HF40" s="36"/>
      <c r="HG40" s="22"/>
      <c r="HH40" s="32"/>
      <c r="HI40" s="22"/>
      <c r="HJ40" s="33"/>
      <c r="HK40" s="34"/>
      <c r="HL40" s="35"/>
      <c r="HM40" s="22"/>
      <c r="HN40" s="36"/>
      <c r="HO40" s="22"/>
      <c r="HP40" s="32"/>
      <c r="HQ40" s="22"/>
      <c r="HR40" s="33"/>
      <c r="HS40" s="34"/>
      <c r="HT40" s="35"/>
      <c r="HU40" s="22"/>
      <c r="HV40" s="36"/>
      <c r="HW40" s="22"/>
      <c r="HX40" s="32"/>
      <c r="HY40" s="22"/>
      <c r="HZ40" s="33"/>
      <c r="IA40" s="34"/>
      <c r="IB40" s="35"/>
      <c r="IC40" s="22"/>
      <c r="ID40" s="36"/>
      <c r="IE40" s="22"/>
      <c r="IF40" s="32"/>
      <c r="IG40" s="22"/>
      <c r="IH40" s="33"/>
      <c r="II40" s="34"/>
      <c r="IJ40" s="35"/>
      <c r="IK40" s="22"/>
      <c r="IL40" s="36"/>
      <c r="IM40" s="22"/>
      <c r="IN40" s="32"/>
      <c r="IO40" s="22"/>
      <c r="IP40" s="33"/>
      <c r="IQ40" s="34"/>
      <c r="IR40" s="35"/>
      <c r="IS40" s="22"/>
      <c r="IT40" s="36"/>
      <c r="IU40" s="22"/>
      <c r="IV40" s="32"/>
      <c r="IW40" s="22"/>
      <c r="IX40" s="33"/>
    </row>
    <row r="41" spans="1:258" s="12" customFormat="1" ht="25.5" x14ac:dyDescent="0.2">
      <c r="A41" s="85" t="s">
        <v>20</v>
      </c>
      <c r="B41" s="86" t="s">
        <v>21</v>
      </c>
      <c r="C41" s="24"/>
      <c r="D41" s="23"/>
      <c r="E41" s="23"/>
      <c r="F41" s="23"/>
      <c r="G41" s="24"/>
      <c r="H41" s="25"/>
      <c r="I41" s="24"/>
      <c r="J41" s="25"/>
      <c r="K41" s="26"/>
      <c r="L41" s="27"/>
      <c r="M41" s="28"/>
      <c r="N41" s="107">
        <f t="shared" si="0"/>
        <v>0</v>
      </c>
      <c r="O41" s="28"/>
      <c r="P41" s="29"/>
      <c r="Q41" s="28"/>
      <c r="R41" s="30"/>
      <c r="S41" s="26"/>
      <c r="T41" s="27"/>
      <c r="U41" s="28"/>
      <c r="V41" s="28"/>
      <c r="W41" s="28"/>
      <c r="X41" s="29"/>
      <c r="Y41" s="28"/>
      <c r="Z41" s="30"/>
      <c r="AA41" s="26"/>
      <c r="AB41" s="27"/>
      <c r="AC41" s="28"/>
      <c r="AD41" s="28"/>
      <c r="AE41" s="28"/>
      <c r="AF41" s="29"/>
      <c r="AG41" s="28"/>
      <c r="AH41" s="30"/>
      <c r="AI41" s="26"/>
      <c r="AJ41" s="27"/>
      <c r="AK41" s="28"/>
      <c r="AL41" s="28"/>
      <c r="AM41" s="28"/>
      <c r="AN41" s="29"/>
      <c r="AO41" s="28"/>
      <c r="AP41" s="30"/>
      <c r="AQ41" s="26"/>
      <c r="AR41" s="27"/>
      <c r="AS41" s="28"/>
      <c r="AT41" s="28"/>
      <c r="AU41" s="28"/>
      <c r="AV41" s="29"/>
      <c r="AW41" s="28"/>
      <c r="AX41" s="30"/>
      <c r="AY41" s="26"/>
      <c r="AZ41" s="27"/>
      <c r="BA41" s="28"/>
      <c r="BB41" s="28"/>
      <c r="BC41" s="28"/>
      <c r="BD41" s="29"/>
      <c r="BE41" s="28"/>
      <c r="BF41" s="30"/>
      <c r="BG41" s="26"/>
      <c r="BH41" s="27"/>
      <c r="BI41" s="28"/>
      <c r="BJ41" s="28"/>
      <c r="BK41" s="28"/>
      <c r="BL41" s="29"/>
      <c r="BM41" s="28"/>
      <c r="BN41" s="30"/>
      <c r="BO41" s="26"/>
      <c r="BP41" s="27"/>
      <c r="BQ41" s="28"/>
      <c r="BR41" s="28"/>
      <c r="BS41" s="31"/>
      <c r="BT41" s="32"/>
      <c r="BU41" s="22"/>
      <c r="BV41" s="33"/>
      <c r="BW41" s="34"/>
      <c r="BX41" s="35"/>
      <c r="BY41" s="22"/>
      <c r="BZ41" s="36"/>
      <c r="CA41" s="22"/>
      <c r="CB41" s="32"/>
      <c r="CC41" s="22"/>
      <c r="CD41" s="33"/>
      <c r="CE41" s="34"/>
      <c r="CF41" s="35"/>
      <c r="CG41" s="22"/>
      <c r="CH41" s="36"/>
      <c r="CI41" s="22"/>
      <c r="CJ41" s="32"/>
      <c r="CK41" s="22"/>
      <c r="CL41" s="33"/>
      <c r="CM41" s="34"/>
      <c r="CN41" s="35"/>
      <c r="CO41" s="22"/>
      <c r="CP41" s="36"/>
      <c r="CQ41" s="22"/>
      <c r="CR41" s="32"/>
      <c r="CS41" s="22"/>
      <c r="CT41" s="33"/>
      <c r="CU41" s="34"/>
      <c r="CV41" s="35"/>
      <c r="CW41" s="22"/>
      <c r="CX41" s="36"/>
      <c r="CY41" s="22"/>
      <c r="CZ41" s="32"/>
      <c r="DA41" s="22"/>
      <c r="DB41" s="33"/>
      <c r="DC41" s="34"/>
      <c r="DD41" s="35"/>
      <c r="DE41" s="22"/>
      <c r="DF41" s="36"/>
      <c r="DG41" s="22"/>
      <c r="DH41" s="32"/>
      <c r="DI41" s="22"/>
      <c r="DJ41" s="33"/>
      <c r="DK41" s="34"/>
      <c r="DL41" s="35"/>
      <c r="DM41" s="22"/>
      <c r="DN41" s="36"/>
      <c r="DO41" s="22"/>
      <c r="DP41" s="32"/>
      <c r="DQ41" s="22"/>
      <c r="DR41" s="33"/>
      <c r="DS41" s="34"/>
      <c r="DT41" s="35"/>
      <c r="DU41" s="22"/>
      <c r="DV41" s="36"/>
      <c r="DW41" s="22"/>
      <c r="DX41" s="32"/>
      <c r="DY41" s="22"/>
      <c r="DZ41" s="33"/>
      <c r="EA41" s="34"/>
      <c r="EB41" s="35"/>
      <c r="EC41" s="22"/>
      <c r="ED41" s="36"/>
      <c r="EE41" s="22"/>
      <c r="EF41" s="32"/>
      <c r="EG41" s="22"/>
      <c r="EH41" s="33"/>
      <c r="EI41" s="34"/>
      <c r="EJ41" s="35"/>
      <c r="EK41" s="22"/>
      <c r="EL41" s="36"/>
      <c r="EM41" s="22"/>
      <c r="EN41" s="32"/>
      <c r="EO41" s="22"/>
      <c r="EP41" s="33"/>
      <c r="EQ41" s="34"/>
      <c r="ER41" s="35"/>
      <c r="ES41" s="22"/>
      <c r="ET41" s="36"/>
      <c r="EU41" s="22"/>
      <c r="EV41" s="32"/>
      <c r="EW41" s="22"/>
      <c r="EX41" s="33"/>
      <c r="EY41" s="34"/>
      <c r="EZ41" s="35"/>
      <c r="FA41" s="22"/>
      <c r="FB41" s="36"/>
      <c r="FC41" s="22"/>
      <c r="FD41" s="32"/>
      <c r="FE41" s="22"/>
      <c r="FF41" s="33"/>
      <c r="FG41" s="34"/>
      <c r="FH41" s="35"/>
      <c r="FI41" s="22"/>
      <c r="FJ41" s="36"/>
      <c r="FK41" s="22"/>
      <c r="FL41" s="32"/>
      <c r="FM41" s="22"/>
      <c r="FN41" s="33"/>
      <c r="FO41" s="34"/>
      <c r="FP41" s="35"/>
      <c r="FQ41" s="22"/>
      <c r="FR41" s="36"/>
      <c r="FS41" s="22"/>
      <c r="FT41" s="32"/>
      <c r="FU41" s="22"/>
      <c r="FV41" s="33"/>
      <c r="FW41" s="34"/>
      <c r="FX41" s="35"/>
      <c r="FY41" s="22"/>
      <c r="FZ41" s="36"/>
      <c r="GA41" s="22"/>
      <c r="GB41" s="32"/>
      <c r="GC41" s="22"/>
      <c r="GD41" s="33"/>
      <c r="GE41" s="34"/>
      <c r="GF41" s="35"/>
      <c r="GG41" s="22"/>
      <c r="GH41" s="36"/>
      <c r="GI41" s="22"/>
      <c r="GJ41" s="32"/>
      <c r="GK41" s="22"/>
      <c r="GL41" s="33"/>
      <c r="GM41" s="34"/>
      <c r="GN41" s="35"/>
      <c r="GO41" s="22"/>
      <c r="GP41" s="36"/>
      <c r="GQ41" s="22"/>
      <c r="GR41" s="32"/>
      <c r="GS41" s="22"/>
      <c r="GT41" s="33"/>
      <c r="GU41" s="34"/>
      <c r="GV41" s="35"/>
      <c r="GW41" s="22"/>
      <c r="GX41" s="36"/>
      <c r="GY41" s="22"/>
      <c r="GZ41" s="32"/>
      <c r="HA41" s="22"/>
      <c r="HB41" s="33"/>
      <c r="HC41" s="34"/>
      <c r="HD41" s="35"/>
      <c r="HE41" s="22"/>
      <c r="HF41" s="36"/>
      <c r="HG41" s="22"/>
      <c r="HH41" s="32"/>
      <c r="HI41" s="22"/>
      <c r="HJ41" s="33"/>
      <c r="HK41" s="34"/>
      <c r="HL41" s="35"/>
      <c r="HM41" s="22"/>
      <c r="HN41" s="36"/>
      <c r="HO41" s="22"/>
      <c r="HP41" s="32"/>
      <c r="HQ41" s="22"/>
      <c r="HR41" s="33"/>
      <c r="HS41" s="34"/>
      <c r="HT41" s="35"/>
      <c r="HU41" s="22"/>
      <c r="HV41" s="36"/>
      <c r="HW41" s="22"/>
      <c r="HX41" s="32"/>
      <c r="HY41" s="22"/>
      <c r="HZ41" s="33"/>
      <c r="IA41" s="34"/>
      <c r="IB41" s="35"/>
      <c r="IC41" s="22"/>
      <c r="ID41" s="36"/>
      <c r="IE41" s="22"/>
      <c r="IF41" s="32"/>
      <c r="IG41" s="22"/>
      <c r="IH41" s="33"/>
      <c r="II41" s="34"/>
      <c r="IJ41" s="35"/>
      <c r="IK41" s="22"/>
      <c r="IL41" s="36"/>
      <c r="IM41" s="22"/>
      <c r="IN41" s="32"/>
      <c r="IO41" s="22"/>
      <c r="IP41" s="33"/>
      <c r="IQ41" s="34"/>
      <c r="IR41" s="35"/>
      <c r="IS41" s="22"/>
      <c r="IT41" s="36"/>
      <c r="IU41" s="22"/>
      <c r="IV41" s="32"/>
      <c r="IW41" s="22"/>
      <c r="IX41" s="33"/>
    </row>
    <row r="42" spans="1:258" s="12" customFormat="1" ht="25.5" x14ac:dyDescent="0.2">
      <c r="A42" s="85" t="s">
        <v>82</v>
      </c>
      <c r="B42" s="86" t="s">
        <v>17</v>
      </c>
      <c r="C42" s="24"/>
      <c r="D42" s="23"/>
      <c r="E42" s="23"/>
      <c r="F42" s="23"/>
      <c r="G42" s="24"/>
      <c r="H42" s="25"/>
      <c r="I42" s="24"/>
      <c r="J42" s="25"/>
      <c r="K42" s="26"/>
      <c r="L42" s="27"/>
      <c r="M42" s="28"/>
      <c r="N42" s="107">
        <f t="shared" si="0"/>
        <v>0</v>
      </c>
      <c r="O42" s="28"/>
      <c r="P42" s="29"/>
      <c r="Q42" s="28"/>
      <c r="R42" s="30"/>
      <c r="S42" s="26"/>
      <c r="T42" s="27"/>
      <c r="U42" s="28"/>
      <c r="V42" s="28"/>
      <c r="W42" s="28"/>
      <c r="X42" s="29"/>
      <c r="Y42" s="28"/>
      <c r="Z42" s="30"/>
      <c r="AA42" s="26"/>
      <c r="AB42" s="27"/>
      <c r="AC42" s="28"/>
      <c r="AD42" s="28"/>
      <c r="AE42" s="28"/>
      <c r="AF42" s="29"/>
      <c r="AG42" s="28"/>
      <c r="AH42" s="30"/>
      <c r="AI42" s="26"/>
      <c r="AJ42" s="27"/>
      <c r="AK42" s="28"/>
      <c r="AL42" s="28"/>
      <c r="AM42" s="28"/>
      <c r="AN42" s="29"/>
      <c r="AO42" s="28"/>
      <c r="AP42" s="30"/>
      <c r="AQ42" s="26"/>
      <c r="AR42" s="27"/>
      <c r="AS42" s="28"/>
      <c r="AT42" s="28"/>
      <c r="AU42" s="28"/>
      <c r="AV42" s="29"/>
      <c r="AW42" s="28"/>
      <c r="AX42" s="30"/>
      <c r="AY42" s="26"/>
      <c r="AZ42" s="27"/>
      <c r="BA42" s="28"/>
      <c r="BB42" s="28"/>
      <c r="BC42" s="28"/>
      <c r="BD42" s="29"/>
      <c r="BE42" s="28"/>
      <c r="BF42" s="30"/>
      <c r="BG42" s="26"/>
      <c r="BH42" s="27"/>
      <c r="BI42" s="28"/>
      <c r="BJ42" s="28"/>
      <c r="BK42" s="28"/>
      <c r="BL42" s="29"/>
      <c r="BM42" s="28"/>
      <c r="BN42" s="30"/>
      <c r="BO42" s="26"/>
      <c r="BP42" s="27"/>
      <c r="BQ42" s="28"/>
      <c r="BR42" s="28"/>
      <c r="BS42" s="31"/>
      <c r="BT42" s="32"/>
      <c r="BU42" s="22"/>
      <c r="BV42" s="33"/>
      <c r="BW42" s="34"/>
      <c r="BX42" s="35"/>
      <c r="BY42" s="22"/>
      <c r="BZ42" s="36"/>
      <c r="CA42" s="22"/>
      <c r="CB42" s="32"/>
      <c r="CC42" s="22"/>
      <c r="CD42" s="33"/>
      <c r="CE42" s="34"/>
      <c r="CF42" s="35"/>
      <c r="CG42" s="22"/>
      <c r="CH42" s="36"/>
      <c r="CI42" s="22"/>
      <c r="CJ42" s="32"/>
      <c r="CK42" s="22"/>
      <c r="CL42" s="33"/>
      <c r="CM42" s="34"/>
      <c r="CN42" s="35"/>
      <c r="CO42" s="22"/>
      <c r="CP42" s="36"/>
      <c r="CQ42" s="22"/>
      <c r="CR42" s="32"/>
      <c r="CS42" s="22"/>
      <c r="CT42" s="33"/>
      <c r="CU42" s="34"/>
      <c r="CV42" s="35"/>
      <c r="CW42" s="22"/>
      <c r="CX42" s="36"/>
      <c r="CY42" s="22"/>
      <c r="CZ42" s="32"/>
      <c r="DA42" s="22"/>
      <c r="DB42" s="33"/>
      <c r="DC42" s="34"/>
      <c r="DD42" s="35"/>
      <c r="DE42" s="22"/>
      <c r="DF42" s="36"/>
      <c r="DG42" s="22"/>
      <c r="DH42" s="32"/>
      <c r="DI42" s="22"/>
      <c r="DJ42" s="33"/>
      <c r="DK42" s="34"/>
      <c r="DL42" s="35"/>
      <c r="DM42" s="22"/>
      <c r="DN42" s="36"/>
      <c r="DO42" s="22"/>
      <c r="DP42" s="32"/>
      <c r="DQ42" s="22"/>
      <c r="DR42" s="33"/>
      <c r="DS42" s="34"/>
      <c r="DT42" s="35"/>
      <c r="DU42" s="22"/>
      <c r="DV42" s="36"/>
      <c r="DW42" s="22"/>
      <c r="DX42" s="32"/>
      <c r="DY42" s="22"/>
      <c r="DZ42" s="33"/>
      <c r="EA42" s="34"/>
      <c r="EB42" s="35"/>
      <c r="EC42" s="22"/>
      <c r="ED42" s="36"/>
      <c r="EE42" s="22"/>
      <c r="EF42" s="32"/>
      <c r="EG42" s="22"/>
      <c r="EH42" s="33"/>
      <c r="EI42" s="34"/>
      <c r="EJ42" s="35"/>
      <c r="EK42" s="22"/>
      <c r="EL42" s="36"/>
      <c r="EM42" s="22"/>
      <c r="EN42" s="32"/>
      <c r="EO42" s="22"/>
      <c r="EP42" s="33"/>
      <c r="EQ42" s="34"/>
      <c r="ER42" s="35"/>
      <c r="ES42" s="22"/>
      <c r="ET42" s="36"/>
      <c r="EU42" s="22"/>
      <c r="EV42" s="32"/>
      <c r="EW42" s="22"/>
      <c r="EX42" s="33"/>
      <c r="EY42" s="34"/>
      <c r="EZ42" s="35"/>
      <c r="FA42" s="22"/>
      <c r="FB42" s="36"/>
      <c r="FC42" s="22"/>
      <c r="FD42" s="32"/>
      <c r="FE42" s="22"/>
      <c r="FF42" s="33"/>
      <c r="FG42" s="34"/>
      <c r="FH42" s="35"/>
      <c r="FI42" s="22"/>
      <c r="FJ42" s="36"/>
      <c r="FK42" s="22"/>
      <c r="FL42" s="32"/>
      <c r="FM42" s="22"/>
      <c r="FN42" s="33"/>
      <c r="FO42" s="34"/>
      <c r="FP42" s="35"/>
      <c r="FQ42" s="22"/>
      <c r="FR42" s="36"/>
      <c r="FS42" s="22"/>
      <c r="FT42" s="32"/>
      <c r="FU42" s="22"/>
      <c r="FV42" s="33"/>
      <c r="FW42" s="34"/>
      <c r="FX42" s="35"/>
      <c r="FY42" s="22"/>
      <c r="FZ42" s="36"/>
      <c r="GA42" s="22"/>
      <c r="GB42" s="32"/>
      <c r="GC42" s="22"/>
      <c r="GD42" s="33"/>
      <c r="GE42" s="34"/>
      <c r="GF42" s="35"/>
      <c r="GG42" s="22"/>
      <c r="GH42" s="36"/>
      <c r="GI42" s="22"/>
      <c r="GJ42" s="32"/>
      <c r="GK42" s="22"/>
      <c r="GL42" s="33"/>
      <c r="GM42" s="34"/>
      <c r="GN42" s="35"/>
      <c r="GO42" s="22"/>
      <c r="GP42" s="36"/>
      <c r="GQ42" s="22"/>
      <c r="GR42" s="32"/>
      <c r="GS42" s="22"/>
      <c r="GT42" s="33"/>
      <c r="GU42" s="34"/>
      <c r="GV42" s="35"/>
      <c r="GW42" s="22"/>
      <c r="GX42" s="36"/>
      <c r="GY42" s="22"/>
      <c r="GZ42" s="32"/>
      <c r="HA42" s="22"/>
      <c r="HB42" s="33"/>
      <c r="HC42" s="34"/>
      <c r="HD42" s="35"/>
      <c r="HE42" s="22"/>
      <c r="HF42" s="36"/>
      <c r="HG42" s="22"/>
      <c r="HH42" s="32"/>
      <c r="HI42" s="22"/>
      <c r="HJ42" s="33"/>
      <c r="HK42" s="34"/>
      <c r="HL42" s="35"/>
      <c r="HM42" s="22"/>
      <c r="HN42" s="36"/>
      <c r="HO42" s="22"/>
      <c r="HP42" s="32"/>
      <c r="HQ42" s="22"/>
      <c r="HR42" s="33"/>
      <c r="HS42" s="34"/>
      <c r="HT42" s="35"/>
      <c r="HU42" s="22"/>
      <c r="HV42" s="36"/>
      <c r="HW42" s="22"/>
      <c r="HX42" s="32"/>
      <c r="HY42" s="22"/>
      <c r="HZ42" s="33"/>
      <c r="IA42" s="34"/>
      <c r="IB42" s="35"/>
      <c r="IC42" s="22"/>
      <c r="ID42" s="36"/>
      <c r="IE42" s="22"/>
      <c r="IF42" s="32"/>
      <c r="IG42" s="22"/>
      <c r="IH42" s="33"/>
      <c r="II42" s="34"/>
      <c r="IJ42" s="35"/>
      <c r="IK42" s="22"/>
      <c r="IL42" s="36"/>
      <c r="IM42" s="22"/>
      <c r="IN42" s="32"/>
      <c r="IO42" s="22"/>
      <c r="IP42" s="33"/>
      <c r="IQ42" s="34"/>
      <c r="IR42" s="35"/>
      <c r="IS42" s="22"/>
      <c r="IT42" s="36"/>
      <c r="IU42" s="22"/>
      <c r="IV42" s="32"/>
      <c r="IW42" s="22"/>
      <c r="IX42" s="33"/>
    </row>
    <row r="43" spans="1:258" s="12" customFormat="1" ht="25.5" x14ac:dyDescent="0.2">
      <c r="A43" s="85" t="s">
        <v>83</v>
      </c>
      <c r="B43" s="86" t="s">
        <v>14</v>
      </c>
      <c r="C43" s="24"/>
      <c r="D43" s="23"/>
      <c r="E43" s="23"/>
      <c r="F43" s="23"/>
      <c r="G43" s="24"/>
      <c r="H43" s="25"/>
      <c r="I43" s="24"/>
      <c r="J43" s="25"/>
      <c r="K43" s="26"/>
      <c r="L43" s="27"/>
      <c r="M43" s="28"/>
      <c r="N43" s="107">
        <f t="shared" si="0"/>
        <v>0</v>
      </c>
      <c r="O43" s="28"/>
      <c r="P43" s="29"/>
      <c r="Q43" s="28"/>
      <c r="R43" s="30"/>
      <c r="S43" s="26"/>
      <c r="T43" s="27"/>
      <c r="U43" s="28"/>
      <c r="V43" s="28"/>
      <c r="W43" s="28"/>
      <c r="X43" s="29"/>
      <c r="Y43" s="28"/>
      <c r="Z43" s="30"/>
      <c r="AA43" s="26"/>
      <c r="AB43" s="27"/>
      <c r="AC43" s="28"/>
      <c r="AD43" s="28"/>
      <c r="AE43" s="28"/>
      <c r="AF43" s="29"/>
      <c r="AG43" s="28"/>
      <c r="AH43" s="30"/>
      <c r="AI43" s="26"/>
      <c r="AJ43" s="27"/>
      <c r="AK43" s="28"/>
      <c r="AL43" s="28"/>
      <c r="AM43" s="28"/>
      <c r="AN43" s="29"/>
      <c r="AO43" s="28"/>
      <c r="AP43" s="30"/>
      <c r="AQ43" s="26"/>
      <c r="AR43" s="27"/>
      <c r="AS43" s="28"/>
      <c r="AT43" s="28"/>
      <c r="AU43" s="28"/>
      <c r="AV43" s="29"/>
      <c r="AW43" s="28"/>
      <c r="AX43" s="30"/>
      <c r="AY43" s="26"/>
      <c r="AZ43" s="27"/>
      <c r="BA43" s="28"/>
      <c r="BB43" s="28"/>
      <c r="BC43" s="28"/>
      <c r="BD43" s="29"/>
      <c r="BE43" s="28"/>
      <c r="BF43" s="30"/>
      <c r="BG43" s="26"/>
      <c r="BH43" s="27"/>
      <c r="BI43" s="28"/>
      <c r="BJ43" s="28"/>
      <c r="BK43" s="28"/>
      <c r="BL43" s="29"/>
      <c r="BM43" s="28"/>
      <c r="BN43" s="30"/>
      <c r="BO43" s="26"/>
      <c r="BP43" s="27"/>
      <c r="BQ43" s="28"/>
      <c r="BR43" s="28"/>
      <c r="BS43" s="31"/>
      <c r="BT43" s="32"/>
      <c r="BU43" s="22"/>
      <c r="BV43" s="33"/>
      <c r="BW43" s="37"/>
      <c r="BX43" s="38"/>
      <c r="BY43" s="22"/>
      <c r="BZ43" s="36"/>
      <c r="CA43" s="22"/>
      <c r="CB43" s="32"/>
      <c r="CC43" s="22"/>
      <c r="CD43" s="33"/>
      <c r="CE43" s="37"/>
      <c r="CF43" s="38"/>
      <c r="CG43" s="22"/>
      <c r="CH43" s="36"/>
      <c r="CI43" s="22"/>
      <c r="CJ43" s="32"/>
      <c r="CK43" s="22"/>
      <c r="CL43" s="33"/>
      <c r="CM43" s="37"/>
      <c r="CN43" s="38"/>
      <c r="CO43" s="22"/>
      <c r="CP43" s="36"/>
      <c r="CQ43" s="22"/>
      <c r="CR43" s="32"/>
      <c r="CS43" s="22"/>
      <c r="CT43" s="33"/>
      <c r="CU43" s="37"/>
      <c r="CV43" s="38"/>
      <c r="CW43" s="22"/>
      <c r="CX43" s="36"/>
      <c r="CY43" s="22"/>
      <c r="CZ43" s="32"/>
      <c r="DA43" s="22"/>
      <c r="DB43" s="33"/>
      <c r="DC43" s="37"/>
      <c r="DD43" s="38"/>
      <c r="DE43" s="22"/>
      <c r="DF43" s="36"/>
      <c r="DG43" s="22"/>
      <c r="DH43" s="32"/>
      <c r="DI43" s="22"/>
      <c r="DJ43" s="33"/>
      <c r="DK43" s="37"/>
      <c r="DL43" s="38"/>
      <c r="DM43" s="22"/>
      <c r="DN43" s="36"/>
      <c r="DO43" s="22"/>
      <c r="DP43" s="32"/>
      <c r="DQ43" s="22"/>
      <c r="DR43" s="33"/>
      <c r="DS43" s="37"/>
      <c r="DT43" s="38"/>
      <c r="DU43" s="22"/>
      <c r="DV43" s="36"/>
      <c r="DW43" s="22"/>
      <c r="DX43" s="32"/>
      <c r="DY43" s="22"/>
      <c r="DZ43" s="33"/>
      <c r="EA43" s="37"/>
      <c r="EB43" s="38"/>
      <c r="EC43" s="22"/>
      <c r="ED43" s="36"/>
      <c r="EE43" s="22"/>
      <c r="EF43" s="32"/>
      <c r="EG43" s="22"/>
      <c r="EH43" s="33"/>
      <c r="EI43" s="37"/>
      <c r="EJ43" s="38"/>
      <c r="EK43" s="22"/>
      <c r="EL43" s="36"/>
      <c r="EM43" s="22"/>
      <c r="EN43" s="32"/>
      <c r="EO43" s="22"/>
      <c r="EP43" s="33"/>
      <c r="EQ43" s="37"/>
      <c r="ER43" s="38"/>
      <c r="ES43" s="22"/>
      <c r="ET43" s="36"/>
      <c r="EU43" s="22"/>
      <c r="EV43" s="32"/>
      <c r="EW43" s="22"/>
      <c r="EX43" s="33"/>
      <c r="EY43" s="37"/>
      <c r="EZ43" s="38"/>
      <c r="FA43" s="22"/>
      <c r="FB43" s="36"/>
      <c r="FC43" s="22"/>
      <c r="FD43" s="32"/>
      <c r="FE43" s="22"/>
      <c r="FF43" s="33"/>
      <c r="FG43" s="37"/>
      <c r="FH43" s="38"/>
      <c r="FI43" s="22"/>
      <c r="FJ43" s="36"/>
      <c r="FK43" s="22"/>
      <c r="FL43" s="32"/>
      <c r="FM43" s="22"/>
      <c r="FN43" s="33"/>
      <c r="FO43" s="37"/>
      <c r="FP43" s="38"/>
      <c r="FQ43" s="22"/>
      <c r="FR43" s="36"/>
      <c r="FS43" s="22"/>
      <c r="FT43" s="32"/>
      <c r="FU43" s="22"/>
      <c r="FV43" s="33"/>
      <c r="FW43" s="37"/>
      <c r="FX43" s="38"/>
      <c r="FY43" s="22"/>
      <c r="FZ43" s="36"/>
      <c r="GA43" s="22"/>
      <c r="GB43" s="32"/>
      <c r="GC43" s="22"/>
      <c r="GD43" s="33"/>
      <c r="GE43" s="37"/>
      <c r="GF43" s="38"/>
      <c r="GG43" s="22"/>
      <c r="GH43" s="36"/>
      <c r="GI43" s="22"/>
      <c r="GJ43" s="32"/>
      <c r="GK43" s="22"/>
      <c r="GL43" s="33"/>
      <c r="GM43" s="37"/>
      <c r="GN43" s="38"/>
      <c r="GO43" s="22"/>
      <c r="GP43" s="36"/>
      <c r="GQ43" s="22"/>
      <c r="GR43" s="32"/>
      <c r="GS43" s="22"/>
      <c r="GT43" s="33"/>
      <c r="GU43" s="37"/>
      <c r="GV43" s="38"/>
      <c r="GW43" s="22"/>
      <c r="GX43" s="36"/>
      <c r="GY43" s="22"/>
      <c r="GZ43" s="32"/>
      <c r="HA43" s="22"/>
      <c r="HB43" s="33"/>
      <c r="HC43" s="37"/>
      <c r="HD43" s="38"/>
      <c r="HE43" s="22"/>
      <c r="HF43" s="36"/>
      <c r="HG43" s="22"/>
      <c r="HH43" s="32"/>
      <c r="HI43" s="22"/>
      <c r="HJ43" s="33"/>
      <c r="HK43" s="37"/>
      <c r="HL43" s="38"/>
      <c r="HM43" s="22"/>
      <c r="HN43" s="36"/>
      <c r="HO43" s="22"/>
      <c r="HP43" s="32"/>
      <c r="HQ43" s="22"/>
      <c r="HR43" s="33"/>
      <c r="HS43" s="37"/>
      <c r="HT43" s="38"/>
      <c r="HU43" s="22"/>
      <c r="HV43" s="36"/>
      <c r="HW43" s="22"/>
      <c r="HX43" s="32"/>
      <c r="HY43" s="22"/>
      <c r="HZ43" s="33"/>
      <c r="IA43" s="37"/>
      <c r="IB43" s="38"/>
      <c r="IC43" s="22"/>
      <c r="ID43" s="36"/>
      <c r="IE43" s="22"/>
      <c r="IF43" s="32"/>
      <c r="IG43" s="22"/>
      <c r="IH43" s="33"/>
      <c r="II43" s="37"/>
      <c r="IJ43" s="38"/>
      <c r="IK43" s="22"/>
      <c r="IL43" s="36"/>
      <c r="IM43" s="22"/>
      <c r="IN43" s="32"/>
      <c r="IO43" s="22"/>
      <c r="IP43" s="33"/>
      <c r="IQ43" s="37"/>
      <c r="IR43" s="38"/>
      <c r="IS43" s="22"/>
      <c r="IT43" s="36"/>
      <c r="IU43" s="22"/>
      <c r="IV43" s="32"/>
      <c r="IW43" s="22"/>
      <c r="IX43" s="33"/>
    </row>
    <row r="44" spans="1:258" s="40" customFormat="1" ht="21.75" customHeight="1" x14ac:dyDescent="0.2">
      <c r="A44" s="88" t="s">
        <v>22</v>
      </c>
      <c r="B44" s="89" t="s">
        <v>23</v>
      </c>
      <c r="C44" s="24">
        <f>H44*12</f>
        <v>0</v>
      </c>
      <c r="D44" s="23"/>
      <c r="E44" s="23" t="s">
        <v>108</v>
      </c>
      <c r="F44" s="23">
        <f>I44*K44</f>
        <v>31633.200000000001</v>
      </c>
      <c r="G44" s="24">
        <f t="shared" ref="G44:G61" si="3">J44*12</f>
        <v>10.8</v>
      </c>
      <c r="H44" s="39"/>
      <c r="I44" s="24">
        <f>J44*12</f>
        <v>10.8</v>
      </c>
      <c r="J44" s="25">
        <v>0.9</v>
      </c>
      <c r="K44" s="12">
        <v>2929</v>
      </c>
      <c r="L44" s="12">
        <v>1.07</v>
      </c>
      <c r="M44" s="13">
        <v>0.6</v>
      </c>
      <c r="N44" s="107">
        <f t="shared" si="0"/>
        <v>0.9</v>
      </c>
    </row>
    <row r="45" spans="1:258" s="12" customFormat="1" ht="26.25" customHeight="1" x14ac:dyDescent="0.2">
      <c r="A45" s="88" t="s">
        <v>101</v>
      </c>
      <c r="B45" s="89" t="s">
        <v>24</v>
      </c>
      <c r="C45" s="24">
        <f>H45*12</f>
        <v>0</v>
      </c>
      <c r="D45" s="23"/>
      <c r="E45" s="23" t="s">
        <v>108</v>
      </c>
      <c r="F45" s="23">
        <f>I45*K45</f>
        <v>102983.64</v>
      </c>
      <c r="G45" s="24">
        <f t="shared" si="3"/>
        <v>35.159999999999997</v>
      </c>
      <c r="H45" s="39"/>
      <c r="I45" s="24">
        <f>J45*12</f>
        <v>35.159999999999997</v>
      </c>
      <c r="J45" s="25">
        <v>2.93</v>
      </c>
      <c r="K45" s="12">
        <v>2929</v>
      </c>
      <c r="L45" s="12">
        <v>1.07</v>
      </c>
      <c r="M45" s="13">
        <v>1.94</v>
      </c>
      <c r="N45" s="107">
        <f t="shared" si="0"/>
        <v>2.93</v>
      </c>
    </row>
    <row r="46" spans="1:258" s="12" customFormat="1" ht="25.5" customHeight="1" x14ac:dyDescent="0.2">
      <c r="A46" s="88" t="s">
        <v>102</v>
      </c>
      <c r="B46" s="89" t="s">
        <v>14</v>
      </c>
      <c r="C46" s="24">
        <f>H46*12</f>
        <v>0</v>
      </c>
      <c r="D46" s="23"/>
      <c r="E46" s="23" t="s">
        <v>105</v>
      </c>
      <c r="F46" s="23">
        <f>I46*K46</f>
        <v>45340.92</v>
      </c>
      <c r="G46" s="24">
        <f t="shared" si="3"/>
        <v>15.48</v>
      </c>
      <c r="H46" s="39"/>
      <c r="I46" s="24">
        <f>12*J46</f>
        <v>15.48</v>
      </c>
      <c r="J46" s="25">
        <v>1.29</v>
      </c>
      <c r="K46" s="12">
        <v>2929</v>
      </c>
      <c r="L46" s="12">
        <v>1.07</v>
      </c>
      <c r="M46" s="13">
        <v>0.87</v>
      </c>
      <c r="N46" s="107">
        <f t="shared" si="0"/>
        <v>1.29</v>
      </c>
    </row>
    <row r="47" spans="1:258" s="12" customFormat="1" ht="60" x14ac:dyDescent="0.2">
      <c r="A47" s="88" t="s">
        <v>90</v>
      </c>
      <c r="B47" s="89" t="s">
        <v>32</v>
      </c>
      <c r="C47" s="24"/>
      <c r="D47" s="23"/>
      <c r="E47" s="23" t="s">
        <v>105</v>
      </c>
      <c r="F47" s="23">
        <f>3407.5*1.105*1.1*1.086</f>
        <v>4498.01</v>
      </c>
      <c r="G47" s="24"/>
      <c r="H47" s="39"/>
      <c r="I47" s="24">
        <f>F47/K47</f>
        <v>1.54</v>
      </c>
      <c r="J47" s="25">
        <f>I47/12</f>
        <v>0.13</v>
      </c>
      <c r="K47" s="12">
        <v>2929</v>
      </c>
      <c r="M47" s="13"/>
      <c r="N47" s="107">
        <f t="shared" si="0"/>
        <v>0.128</v>
      </c>
    </row>
    <row r="48" spans="1:258" s="12" customFormat="1" ht="24" customHeight="1" x14ac:dyDescent="0.2">
      <c r="A48" s="88" t="s">
        <v>134</v>
      </c>
      <c r="B48" s="89" t="s">
        <v>14</v>
      </c>
      <c r="C48" s="24">
        <f>H48*12</f>
        <v>0</v>
      </c>
      <c r="D48" s="23" t="s">
        <v>74</v>
      </c>
      <c r="E48" s="23" t="s">
        <v>110</v>
      </c>
      <c r="F48" s="23">
        <f>I48*K48</f>
        <v>52722</v>
      </c>
      <c r="G48" s="24">
        <f t="shared" si="3"/>
        <v>18</v>
      </c>
      <c r="H48" s="39"/>
      <c r="I48" s="24">
        <f>12*J48</f>
        <v>18</v>
      </c>
      <c r="J48" s="25">
        <v>1.5</v>
      </c>
      <c r="K48" s="12">
        <v>2929</v>
      </c>
      <c r="L48" s="12">
        <v>1.07</v>
      </c>
      <c r="M48" s="13">
        <v>1.01</v>
      </c>
      <c r="N48" s="107">
        <f t="shared" si="0"/>
        <v>1.5</v>
      </c>
    </row>
    <row r="49" spans="1:14" s="12" customFormat="1" ht="20.25" customHeight="1" x14ac:dyDescent="0.2">
      <c r="A49" s="85" t="s">
        <v>91</v>
      </c>
      <c r="B49" s="86" t="s">
        <v>34</v>
      </c>
      <c r="C49" s="24"/>
      <c r="D49" s="23"/>
      <c r="E49" s="23"/>
      <c r="F49" s="23"/>
      <c r="G49" s="24"/>
      <c r="H49" s="39"/>
      <c r="I49" s="24"/>
      <c r="J49" s="25"/>
      <c r="M49" s="13"/>
      <c r="N49" s="107">
        <f t="shared" si="0"/>
        <v>0</v>
      </c>
    </row>
    <row r="50" spans="1:14" s="12" customFormat="1" ht="20.25" customHeight="1" x14ac:dyDescent="0.2">
      <c r="A50" s="85" t="s">
        <v>92</v>
      </c>
      <c r="B50" s="86" t="s">
        <v>32</v>
      </c>
      <c r="C50" s="24"/>
      <c r="D50" s="23"/>
      <c r="E50" s="23"/>
      <c r="F50" s="23"/>
      <c r="G50" s="24"/>
      <c r="H50" s="39"/>
      <c r="I50" s="24"/>
      <c r="J50" s="25"/>
      <c r="M50" s="13"/>
      <c r="N50" s="107">
        <f t="shared" si="0"/>
        <v>0</v>
      </c>
    </row>
    <row r="51" spans="1:14" s="12" customFormat="1" ht="20.25" customHeight="1" x14ac:dyDescent="0.2">
      <c r="A51" s="85" t="s">
        <v>72</v>
      </c>
      <c r="B51" s="86" t="s">
        <v>73</v>
      </c>
      <c r="C51" s="24"/>
      <c r="D51" s="23"/>
      <c r="E51" s="23"/>
      <c r="F51" s="23"/>
      <c r="G51" s="24"/>
      <c r="H51" s="39"/>
      <c r="I51" s="24"/>
      <c r="J51" s="25"/>
      <c r="M51" s="13"/>
      <c r="N51" s="107">
        <f t="shared" si="0"/>
        <v>0</v>
      </c>
    </row>
    <row r="52" spans="1:14" s="12" customFormat="1" ht="20.25" customHeight="1" x14ac:dyDescent="0.2">
      <c r="A52" s="85" t="s">
        <v>95</v>
      </c>
      <c r="B52" s="86" t="s">
        <v>93</v>
      </c>
      <c r="C52" s="24"/>
      <c r="D52" s="23"/>
      <c r="E52" s="23"/>
      <c r="F52" s="23"/>
      <c r="G52" s="24"/>
      <c r="H52" s="39"/>
      <c r="I52" s="24"/>
      <c r="J52" s="25"/>
      <c r="M52" s="13"/>
      <c r="N52" s="107">
        <f t="shared" si="0"/>
        <v>0</v>
      </c>
    </row>
    <row r="53" spans="1:14" s="12" customFormat="1" ht="20.25" customHeight="1" x14ac:dyDescent="0.2">
      <c r="A53" s="85" t="s">
        <v>94</v>
      </c>
      <c r="B53" s="86" t="s">
        <v>73</v>
      </c>
      <c r="C53" s="24"/>
      <c r="D53" s="23"/>
      <c r="E53" s="23"/>
      <c r="F53" s="23"/>
      <c r="G53" s="24"/>
      <c r="H53" s="39"/>
      <c r="I53" s="24"/>
      <c r="J53" s="25"/>
      <c r="M53" s="13"/>
      <c r="N53" s="107">
        <f t="shared" si="0"/>
        <v>0</v>
      </c>
    </row>
    <row r="54" spans="1:14" s="12" customFormat="1" ht="28.5" x14ac:dyDescent="0.2">
      <c r="A54" s="88" t="s">
        <v>135</v>
      </c>
      <c r="B54" s="90" t="s">
        <v>25</v>
      </c>
      <c r="C54" s="24">
        <f>H54*12</f>
        <v>0</v>
      </c>
      <c r="D54" s="23" t="s">
        <v>75</v>
      </c>
      <c r="E54" s="23" t="s">
        <v>75</v>
      </c>
      <c r="F54" s="23">
        <f>(103454.73*1.086)+1700</f>
        <v>114051.84</v>
      </c>
      <c r="G54" s="24">
        <f t="shared" si="3"/>
        <v>39</v>
      </c>
      <c r="H54" s="39"/>
      <c r="I54" s="24">
        <f>F54/K54</f>
        <v>38.94</v>
      </c>
      <c r="J54" s="25">
        <f>I54/12</f>
        <v>3.25</v>
      </c>
      <c r="K54" s="12">
        <v>2929</v>
      </c>
      <c r="L54" s="12">
        <v>1.07</v>
      </c>
      <c r="M54" s="13">
        <v>2.14</v>
      </c>
      <c r="N54" s="107">
        <f t="shared" si="0"/>
        <v>3.2450000000000001</v>
      </c>
    </row>
    <row r="55" spans="1:14" s="12" customFormat="1" ht="26.25" customHeight="1" x14ac:dyDescent="0.2">
      <c r="A55" s="74" t="s">
        <v>76</v>
      </c>
      <c r="B55" s="101" t="s">
        <v>25</v>
      </c>
      <c r="C55" s="24"/>
      <c r="D55" s="23"/>
      <c r="E55" s="23"/>
      <c r="F55" s="23"/>
      <c r="G55" s="24"/>
      <c r="H55" s="39"/>
      <c r="I55" s="24"/>
      <c r="J55" s="25"/>
      <c r="M55" s="13"/>
      <c r="N55" s="107">
        <f t="shared" si="0"/>
        <v>0</v>
      </c>
    </row>
    <row r="56" spans="1:14" s="12" customFormat="1" ht="23.25" customHeight="1" x14ac:dyDescent="0.2">
      <c r="A56" s="74" t="s">
        <v>77</v>
      </c>
      <c r="B56" s="101" t="s">
        <v>80</v>
      </c>
      <c r="C56" s="24"/>
      <c r="D56" s="23"/>
      <c r="E56" s="23"/>
      <c r="F56" s="23"/>
      <c r="G56" s="24"/>
      <c r="H56" s="39"/>
      <c r="I56" s="24"/>
      <c r="J56" s="25"/>
      <c r="M56" s="13"/>
      <c r="N56" s="107">
        <f t="shared" si="0"/>
        <v>0</v>
      </c>
    </row>
    <row r="57" spans="1:14" s="12" customFormat="1" ht="17.25" customHeight="1" x14ac:dyDescent="0.2">
      <c r="A57" s="74" t="s">
        <v>78</v>
      </c>
      <c r="B57" s="101" t="s">
        <v>11</v>
      </c>
      <c r="C57" s="24"/>
      <c r="D57" s="23"/>
      <c r="E57" s="23"/>
      <c r="F57" s="23"/>
      <c r="G57" s="24"/>
      <c r="H57" s="39"/>
      <c r="I57" s="24"/>
      <c r="J57" s="25"/>
      <c r="M57" s="13"/>
      <c r="N57" s="107">
        <f t="shared" si="0"/>
        <v>0</v>
      </c>
    </row>
    <row r="58" spans="1:14" s="12" customFormat="1" ht="28.5" customHeight="1" x14ac:dyDescent="0.2">
      <c r="A58" s="74" t="s">
        <v>79</v>
      </c>
      <c r="B58" s="101" t="s">
        <v>32</v>
      </c>
      <c r="C58" s="24"/>
      <c r="D58" s="23"/>
      <c r="E58" s="23"/>
      <c r="F58" s="23"/>
      <c r="G58" s="24"/>
      <c r="H58" s="39"/>
      <c r="I58" s="24"/>
      <c r="J58" s="25"/>
      <c r="M58" s="13"/>
      <c r="N58" s="107">
        <f t="shared" si="0"/>
        <v>0</v>
      </c>
    </row>
    <row r="59" spans="1:14" s="12" customFormat="1" ht="21.75" customHeight="1" x14ac:dyDescent="0.2">
      <c r="A59" s="74" t="s">
        <v>143</v>
      </c>
      <c r="B59" s="101" t="s">
        <v>32</v>
      </c>
      <c r="C59" s="24"/>
      <c r="D59" s="23"/>
      <c r="E59" s="23"/>
      <c r="F59" s="23"/>
      <c r="G59" s="24"/>
      <c r="H59" s="39"/>
      <c r="I59" s="24"/>
      <c r="J59" s="25"/>
      <c r="K59" s="12">
        <v>2929</v>
      </c>
      <c r="M59" s="13"/>
      <c r="N59" s="107">
        <f t="shared" si="0"/>
        <v>0</v>
      </c>
    </row>
    <row r="60" spans="1:14" s="20" customFormat="1" ht="36" customHeight="1" x14ac:dyDescent="0.2">
      <c r="A60" s="88" t="s">
        <v>96</v>
      </c>
      <c r="B60" s="89" t="s">
        <v>9</v>
      </c>
      <c r="C60" s="44"/>
      <c r="D60" s="23"/>
      <c r="E60" s="23" t="s">
        <v>106</v>
      </c>
      <c r="F60" s="23">
        <v>2454.7399999999998</v>
      </c>
      <c r="G60" s="44">
        <f t="shared" si="3"/>
        <v>0.84</v>
      </c>
      <c r="H60" s="39"/>
      <c r="I60" s="24">
        <f>F60/K60</f>
        <v>0.84</v>
      </c>
      <c r="J60" s="25">
        <f>I60/12</f>
        <v>7.0000000000000007E-2</v>
      </c>
      <c r="K60" s="12">
        <v>2929</v>
      </c>
      <c r="L60" s="12">
        <v>1.07</v>
      </c>
      <c r="M60" s="13">
        <v>0.04</v>
      </c>
      <c r="N60" s="107">
        <f t="shared" si="0"/>
        <v>7.0000000000000007E-2</v>
      </c>
    </row>
    <row r="61" spans="1:14" s="20" customFormat="1" ht="54" customHeight="1" x14ac:dyDescent="0.2">
      <c r="A61" s="88" t="s">
        <v>111</v>
      </c>
      <c r="B61" s="89" t="s">
        <v>9</v>
      </c>
      <c r="C61" s="44"/>
      <c r="D61" s="23"/>
      <c r="E61" s="23" t="s">
        <v>106</v>
      </c>
      <c r="F61" s="23">
        <v>18515.61</v>
      </c>
      <c r="G61" s="44">
        <f t="shared" si="3"/>
        <v>6.36</v>
      </c>
      <c r="H61" s="39"/>
      <c r="I61" s="24">
        <f>F61/K61</f>
        <v>6.32</v>
      </c>
      <c r="J61" s="25">
        <f>I61/12</f>
        <v>0.53</v>
      </c>
      <c r="K61" s="12">
        <v>2929</v>
      </c>
      <c r="L61" s="12">
        <v>1.07</v>
      </c>
      <c r="M61" s="13">
        <v>0.04</v>
      </c>
      <c r="N61" s="107">
        <f t="shared" si="0"/>
        <v>0.52700000000000002</v>
      </c>
    </row>
    <row r="62" spans="1:14" s="12" customFormat="1" ht="21.75" customHeight="1" x14ac:dyDescent="0.2">
      <c r="A62" s="88" t="s">
        <v>26</v>
      </c>
      <c r="B62" s="89" t="s">
        <v>27</v>
      </c>
      <c r="C62" s="44">
        <f>H62*12</f>
        <v>0</v>
      </c>
      <c r="D62" s="23"/>
      <c r="E62" s="23" t="s">
        <v>112</v>
      </c>
      <c r="F62" s="23">
        <f>I62*K62</f>
        <v>2811.84</v>
      </c>
      <c r="G62" s="44">
        <f>J62*12</f>
        <v>0.96</v>
      </c>
      <c r="H62" s="39"/>
      <c r="I62" s="24">
        <f>12*J62</f>
        <v>0.96</v>
      </c>
      <c r="J62" s="25">
        <v>0.08</v>
      </c>
      <c r="K62" s="12">
        <v>2929</v>
      </c>
      <c r="L62" s="12">
        <v>1.07</v>
      </c>
      <c r="M62" s="13">
        <v>0.03</v>
      </c>
      <c r="N62" s="107">
        <f t="shared" si="0"/>
        <v>0.08</v>
      </c>
    </row>
    <row r="63" spans="1:14" s="12" customFormat="1" ht="20.25" customHeight="1" x14ac:dyDescent="0.2">
      <c r="A63" s="88" t="s">
        <v>28</v>
      </c>
      <c r="B63" s="91" t="s">
        <v>29</v>
      </c>
      <c r="C63" s="45">
        <f>H63*12</f>
        <v>0</v>
      </c>
      <c r="D63" s="100"/>
      <c r="E63" s="44" t="s">
        <v>113</v>
      </c>
      <c r="F63" s="23">
        <f>I63*K63</f>
        <v>1757.4</v>
      </c>
      <c r="G63" s="45">
        <f>J63*12</f>
        <v>0.6</v>
      </c>
      <c r="H63" s="109"/>
      <c r="I63" s="24">
        <f>J63*12</f>
        <v>0.6</v>
      </c>
      <c r="J63" s="25">
        <v>0.05</v>
      </c>
      <c r="K63" s="12">
        <v>2929</v>
      </c>
      <c r="L63" s="12">
        <v>1.07</v>
      </c>
      <c r="M63" s="13">
        <v>0.02</v>
      </c>
      <c r="N63" s="107">
        <f t="shared" si="0"/>
        <v>0.05</v>
      </c>
    </row>
    <row r="64" spans="1:14" s="40" customFormat="1" ht="39" customHeight="1" x14ac:dyDescent="0.2">
      <c r="A64" s="88" t="s">
        <v>30</v>
      </c>
      <c r="B64" s="89"/>
      <c r="C64" s="44">
        <f>H64*12</f>
        <v>0</v>
      </c>
      <c r="D64" s="23"/>
      <c r="E64" s="44" t="s">
        <v>128</v>
      </c>
      <c r="F64" s="23">
        <v>3423.68</v>
      </c>
      <c r="G64" s="44"/>
      <c r="H64" s="39"/>
      <c r="I64" s="24">
        <f>F64/K64</f>
        <v>1.17</v>
      </c>
      <c r="J64" s="25">
        <f>I64/12</f>
        <v>0.1</v>
      </c>
      <c r="K64" s="12">
        <v>2929</v>
      </c>
      <c r="L64" s="12">
        <v>1.07</v>
      </c>
      <c r="M64" s="13">
        <v>0.03</v>
      </c>
      <c r="N64" s="107">
        <f t="shared" si="0"/>
        <v>9.8000000000000004E-2</v>
      </c>
    </row>
    <row r="65" spans="1:14" s="40" customFormat="1" ht="23.25" customHeight="1" x14ac:dyDescent="0.2">
      <c r="A65" s="88" t="s">
        <v>31</v>
      </c>
      <c r="B65" s="89"/>
      <c r="C65" s="24"/>
      <c r="D65" s="24"/>
      <c r="E65" s="24"/>
      <c r="F65" s="24">
        <f>F66+F67+F68+F69+F70+F71+F72+F73+F74+F75+F77+F78+F79+F76</f>
        <v>30344.63</v>
      </c>
      <c r="G65" s="24"/>
      <c r="H65" s="39"/>
      <c r="I65" s="24">
        <f>F65/K65</f>
        <v>10.36</v>
      </c>
      <c r="J65" s="25">
        <f>I65/12</f>
        <v>0.86</v>
      </c>
      <c r="K65" s="12">
        <v>2929</v>
      </c>
      <c r="L65" s="12">
        <v>1.07</v>
      </c>
      <c r="M65" s="13">
        <v>0.8</v>
      </c>
      <c r="N65" s="107">
        <f t="shared" si="0"/>
        <v>0.86299999999999999</v>
      </c>
    </row>
    <row r="66" spans="1:14" s="20" customFormat="1" ht="24" customHeight="1" x14ac:dyDescent="0.2">
      <c r="A66" s="92" t="s">
        <v>141</v>
      </c>
      <c r="B66" s="79" t="s">
        <v>32</v>
      </c>
      <c r="C66" s="47"/>
      <c r="D66" s="46"/>
      <c r="E66" s="46"/>
      <c r="F66" s="46">
        <v>260.52999999999997</v>
      </c>
      <c r="G66" s="47"/>
      <c r="H66" s="48"/>
      <c r="I66" s="47"/>
      <c r="J66" s="48"/>
      <c r="K66" s="12">
        <v>2929</v>
      </c>
      <c r="L66" s="12">
        <v>1.07</v>
      </c>
      <c r="M66" s="13">
        <v>0.01</v>
      </c>
      <c r="N66" s="107">
        <f t="shared" si="0"/>
        <v>0</v>
      </c>
    </row>
    <row r="67" spans="1:14" s="20" customFormat="1" ht="24" customHeight="1" x14ac:dyDescent="0.2">
      <c r="A67" s="92" t="s">
        <v>33</v>
      </c>
      <c r="B67" s="79" t="s">
        <v>34</v>
      </c>
      <c r="C67" s="47">
        <f>H67*12</f>
        <v>0</v>
      </c>
      <c r="D67" s="46"/>
      <c r="E67" s="46"/>
      <c r="F67" s="46">
        <v>556</v>
      </c>
      <c r="G67" s="47">
        <f>J67*12</f>
        <v>0</v>
      </c>
      <c r="H67" s="48"/>
      <c r="I67" s="47"/>
      <c r="J67" s="48"/>
      <c r="K67" s="12">
        <v>2929</v>
      </c>
      <c r="L67" s="12">
        <v>1.07</v>
      </c>
      <c r="M67" s="13">
        <v>0.02</v>
      </c>
      <c r="N67" s="107">
        <f t="shared" si="0"/>
        <v>0</v>
      </c>
    </row>
    <row r="68" spans="1:14" s="20" customFormat="1" ht="20.25" customHeight="1" x14ac:dyDescent="0.2">
      <c r="A68" s="92" t="s">
        <v>67</v>
      </c>
      <c r="B68" s="93" t="s">
        <v>32</v>
      </c>
      <c r="C68" s="47"/>
      <c r="D68" s="46"/>
      <c r="E68" s="46"/>
      <c r="F68" s="46">
        <v>990.63</v>
      </c>
      <c r="G68" s="47"/>
      <c r="H68" s="48"/>
      <c r="I68" s="47"/>
      <c r="J68" s="48"/>
      <c r="K68" s="12">
        <v>2929</v>
      </c>
      <c r="L68" s="12"/>
      <c r="M68" s="13"/>
      <c r="N68" s="107">
        <f t="shared" si="0"/>
        <v>0</v>
      </c>
    </row>
    <row r="69" spans="1:14" s="78" customFormat="1" ht="23.25" customHeight="1" x14ac:dyDescent="0.2">
      <c r="A69" s="74" t="s">
        <v>120</v>
      </c>
      <c r="B69" s="75" t="s">
        <v>47</v>
      </c>
      <c r="C69" s="51"/>
      <c r="D69" s="51"/>
      <c r="E69" s="51"/>
      <c r="F69" s="51">
        <v>10544.14</v>
      </c>
      <c r="G69" s="47"/>
      <c r="H69" s="48"/>
      <c r="I69" s="47"/>
      <c r="J69" s="48"/>
      <c r="K69" s="12">
        <v>2929</v>
      </c>
      <c r="L69" s="76"/>
      <c r="M69" s="77"/>
      <c r="N69" s="107">
        <f t="shared" si="0"/>
        <v>0</v>
      </c>
    </row>
    <row r="70" spans="1:14" s="20" customFormat="1" ht="21" customHeight="1" x14ac:dyDescent="0.2">
      <c r="A70" s="92" t="s">
        <v>35</v>
      </c>
      <c r="B70" s="79" t="s">
        <v>32</v>
      </c>
      <c r="C70" s="47">
        <f>H70*12</f>
        <v>0</v>
      </c>
      <c r="D70" s="46"/>
      <c r="E70" s="46"/>
      <c r="F70" s="46">
        <v>1059.43</v>
      </c>
      <c r="G70" s="47">
        <f>J70*12</f>
        <v>0</v>
      </c>
      <c r="H70" s="48"/>
      <c r="I70" s="47"/>
      <c r="J70" s="48"/>
      <c r="K70" s="12">
        <v>2929</v>
      </c>
      <c r="L70" s="12">
        <v>1.07</v>
      </c>
      <c r="M70" s="13">
        <v>0.03</v>
      </c>
      <c r="N70" s="107">
        <f t="shared" si="0"/>
        <v>0</v>
      </c>
    </row>
    <row r="71" spans="1:14" s="20" customFormat="1" ht="26.25" customHeight="1" x14ac:dyDescent="0.2">
      <c r="A71" s="92" t="s">
        <v>36</v>
      </c>
      <c r="B71" s="79" t="s">
        <v>32</v>
      </c>
      <c r="C71" s="47">
        <f>H71*12</f>
        <v>0</v>
      </c>
      <c r="D71" s="46"/>
      <c r="E71" s="46"/>
      <c r="F71" s="46">
        <v>4718.8900000000003</v>
      </c>
      <c r="G71" s="47">
        <f>J71*12</f>
        <v>0</v>
      </c>
      <c r="H71" s="48"/>
      <c r="I71" s="47"/>
      <c r="J71" s="48"/>
      <c r="K71" s="12">
        <v>2929</v>
      </c>
      <c r="L71" s="12">
        <v>1.07</v>
      </c>
      <c r="M71" s="13">
        <v>0.12</v>
      </c>
      <c r="N71" s="107">
        <f t="shared" si="0"/>
        <v>0</v>
      </c>
    </row>
    <row r="72" spans="1:14" s="20" customFormat="1" ht="21" customHeight="1" x14ac:dyDescent="0.2">
      <c r="A72" s="92" t="s">
        <v>37</v>
      </c>
      <c r="B72" s="79" t="s">
        <v>32</v>
      </c>
      <c r="C72" s="47">
        <f>H72*12</f>
        <v>0</v>
      </c>
      <c r="D72" s="46"/>
      <c r="E72" s="46"/>
      <c r="F72" s="46">
        <v>1112</v>
      </c>
      <c r="G72" s="47">
        <f>J72*12</f>
        <v>0</v>
      </c>
      <c r="H72" s="48"/>
      <c r="I72" s="47"/>
      <c r="J72" s="48"/>
      <c r="K72" s="12">
        <v>2929</v>
      </c>
      <c r="L72" s="12">
        <v>1.07</v>
      </c>
      <c r="M72" s="13">
        <v>0.02</v>
      </c>
      <c r="N72" s="107">
        <f t="shared" si="0"/>
        <v>0</v>
      </c>
    </row>
    <row r="73" spans="1:14" s="20" customFormat="1" ht="21.75" customHeight="1" x14ac:dyDescent="0.2">
      <c r="A73" s="92" t="s">
        <v>38</v>
      </c>
      <c r="B73" s="79" t="s">
        <v>32</v>
      </c>
      <c r="C73" s="47"/>
      <c r="D73" s="46"/>
      <c r="E73" s="46"/>
      <c r="F73" s="46">
        <v>529.71</v>
      </c>
      <c r="G73" s="47"/>
      <c r="H73" s="48"/>
      <c r="I73" s="47"/>
      <c r="J73" s="48"/>
      <c r="K73" s="12">
        <v>2929</v>
      </c>
      <c r="L73" s="12">
        <v>1.07</v>
      </c>
      <c r="M73" s="13">
        <v>0.02</v>
      </c>
      <c r="N73" s="107">
        <f t="shared" si="0"/>
        <v>0</v>
      </c>
    </row>
    <row r="74" spans="1:14" s="20" customFormat="1" ht="21" customHeight="1" x14ac:dyDescent="0.2">
      <c r="A74" s="92" t="s">
        <v>39</v>
      </c>
      <c r="B74" s="79" t="s">
        <v>34</v>
      </c>
      <c r="C74" s="47"/>
      <c r="D74" s="46"/>
      <c r="E74" s="46"/>
      <c r="F74" s="46">
        <v>2118.8200000000002</v>
      </c>
      <c r="G74" s="47"/>
      <c r="H74" s="48"/>
      <c r="I74" s="47"/>
      <c r="J74" s="48"/>
      <c r="K74" s="12">
        <v>2929</v>
      </c>
      <c r="L74" s="12">
        <v>1.07</v>
      </c>
      <c r="M74" s="13">
        <v>7.0000000000000007E-2</v>
      </c>
      <c r="N74" s="107">
        <f t="shared" si="0"/>
        <v>0</v>
      </c>
    </row>
    <row r="75" spans="1:14" s="20" customFormat="1" ht="32.25" customHeight="1" x14ac:dyDescent="0.2">
      <c r="A75" s="92" t="s">
        <v>40</v>
      </c>
      <c r="B75" s="79" t="s">
        <v>32</v>
      </c>
      <c r="C75" s="47">
        <f>H75*12</f>
        <v>0</v>
      </c>
      <c r="D75" s="46"/>
      <c r="E75" s="46"/>
      <c r="F75" s="110">
        <v>3586.18</v>
      </c>
      <c r="G75" s="47">
        <f>J75*12</f>
        <v>0</v>
      </c>
      <c r="H75" s="48"/>
      <c r="I75" s="47"/>
      <c r="J75" s="48"/>
      <c r="K75" s="12">
        <v>2929</v>
      </c>
      <c r="L75" s="12">
        <v>1.07</v>
      </c>
      <c r="M75" s="13">
        <v>7.0000000000000007E-2</v>
      </c>
      <c r="N75" s="107">
        <f t="shared" si="0"/>
        <v>0</v>
      </c>
    </row>
    <row r="76" spans="1:14" s="20" customFormat="1" ht="32.25" customHeight="1" x14ac:dyDescent="0.2">
      <c r="A76" s="92" t="s">
        <v>160</v>
      </c>
      <c r="B76" s="93" t="s">
        <v>32</v>
      </c>
      <c r="C76" s="47"/>
      <c r="D76" s="46"/>
      <c r="E76" s="46"/>
      <c r="F76" s="110">
        <v>1140.94</v>
      </c>
      <c r="G76" s="47"/>
      <c r="H76" s="48"/>
      <c r="I76" s="47"/>
      <c r="J76" s="48"/>
      <c r="K76" s="12"/>
      <c r="L76" s="12"/>
      <c r="M76" s="13"/>
      <c r="N76" s="107"/>
    </row>
    <row r="77" spans="1:14" s="20" customFormat="1" ht="23.25" customHeight="1" x14ac:dyDescent="0.2">
      <c r="A77" s="92" t="s">
        <v>142</v>
      </c>
      <c r="B77" s="79" t="s">
        <v>32</v>
      </c>
      <c r="C77" s="47"/>
      <c r="D77" s="46"/>
      <c r="E77" s="46"/>
      <c r="F77" s="46">
        <v>3727.36</v>
      </c>
      <c r="G77" s="47"/>
      <c r="H77" s="48"/>
      <c r="I77" s="47"/>
      <c r="J77" s="48"/>
      <c r="K77" s="12">
        <v>2929</v>
      </c>
      <c r="L77" s="12">
        <v>1.07</v>
      </c>
      <c r="M77" s="13">
        <v>0.01</v>
      </c>
      <c r="N77" s="107">
        <f t="shared" si="0"/>
        <v>0</v>
      </c>
    </row>
    <row r="78" spans="1:14" s="20" customFormat="1" ht="29.25" customHeight="1" x14ac:dyDescent="0.2">
      <c r="A78" s="92" t="s">
        <v>103</v>
      </c>
      <c r="B78" s="75" t="s">
        <v>47</v>
      </c>
      <c r="C78" s="51"/>
      <c r="D78" s="51"/>
      <c r="E78" s="51"/>
      <c r="F78" s="51">
        <v>0</v>
      </c>
      <c r="G78" s="47"/>
      <c r="H78" s="48"/>
      <c r="I78" s="47"/>
      <c r="J78" s="48"/>
      <c r="K78" s="12">
        <v>2929</v>
      </c>
      <c r="L78" s="12">
        <v>1.07</v>
      </c>
      <c r="M78" s="13">
        <v>7.0000000000000007E-2</v>
      </c>
      <c r="N78" s="107">
        <f t="shared" si="0"/>
        <v>0</v>
      </c>
    </row>
    <row r="79" spans="1:14" s="20" customFormat="1" ht="24" customHeight="1" x14ac:dyDescent="0.2">
      <c r="A79" s="74" t="s">
        <v>151</v>
      </c>
      <c r="B79" s="75" t="s">
        <v>32</v>
      </c>
      <c r="C79" s="42"/>
      <c r="D79" s="42"/>
      <c r="E79" s="42"/>
      <c r="F79" s="42">
        <v>0</v>
      </c>
      <c r="G79" s="49"/>
      <c r="H79" s="48"/>
      <c r="I79" s="49"/>
      <c r="J79" s="84"/>
      <c r="K79" s="12"/>
      <c r="L79" s="12"/>
      <c r="M79" s="13"/>
      <c r="N79" s="107">
        <f t="shared" si="0"/>
        <v>0</v>
      </c>
    </row>
    <row r="80" spans="1:14" s="40" customFormat="1" ht="30" x14ac:dyDescent="0.2">
      <c r="A80" s="88" t="s">
        <v>41</v>
      </c>
      <c r="B80" s="89"/>
      <c r="C80" s="24"/>
      <c r="D80" s="24"/>
      <c r="E80" s="24"/>
      <c r="F80" s="24">
        <f>SUM(F81:F89)</f>
        <v>13740.32</v>
      </c>
      <c r="G80" s="24">
        <f t="shared" ref="G80:H80" si="4">SUM(G60:G79)</f>
        <v>8.76</v>
      </c>
      <c r="H80" s="39">
        <f t="shared" si="4"/>
        <v>0</v>
      </c>
      <c r="I80" s="24">
        <f>F80/K80</f>
        <v>4.6900000000000004</v>
      </c>
      <c r="J80" s="25">
        <f>I80/12</f>
        <v>0.39</v>
      </c>
      <c r="K80" s="12">
        <v>2929</v>
      </c>
      <c r="L80" s="12">
        <v>1.07</v>
      </c>
      <c r="M80" s="13">
        <v>0.89</v>
      </c>
      <c r="N80" s="107">
        <f t="shared" si="0"/>
        <v>0.39100000000000001</v>
      </c>
    </row>
    <row r="81" spans="1:14" s="20" customFormat="1" ht="23.25" customHeight="1" x14ac:dyDescent="0.2">
      <c r="A81" s="92" t="s">
        <v>42</v>
      </c>
      <c r="B81" s="79" t="s">
        <v>43</v>
      </c>
      <c r="C81" s="47"/>
      <c r="D81" s="46"/>
      <c r="E81" s="46"/>
      <c r="F81" s="46">
        <v>1026.05</v>
      </c>
      <c r="G81" s="47"/>
      <c r="H81" s="48"/>
      <c r="I81" s="47"/>
      <c r="J81" s="48"/>
      <c r="K81" s="12">
        <v>2929</v>
      </c>
      <c r="L81" s="12">
        <v>1.07</v>
      </c>
      <c r="M81" s="13">
        <v>0.05</v>
      </c>
      <c r="N81" s="107">
        <f t="shared" ref="N81:N112" si="5">I81/12</f>
        <v>0</v>
      </c>
    </row>
    <row r="82" spans="1:14" s="20" customFormat="1" ht="25.5" x14ac:dyDescent="0.2">
      <c r="A82" s="92" t="s">
        <v>44</v>
      </c>
      <c r="B82" s="93" t="s">
        <v>32</v>
      </c>
      <c r="C82" s="47"/>
      <c r="D82" s="46"/>
      <c r="E82" s="46"/>
      <c r="F82" s="46">
        <v>684.03</v>
      </c>
      <c r="G82" s="47"/>
      <c r="H82" s="48"/>
      <c r="I82" s="47"/>
      <c r="J82" s="48"/>
      <c r="K82" s="12">
        <v>2929</v>
      </c>
      <c r="L82" s="12">
        <v>1.07</v>
      </c>
      <c r="M82" s="13">
        <v>0.03</v>
      </c>
      <c r="N82" s="107">
        <f t="shared" si="5"/>
        <v>0</v>
      </c>
    </row>
    <row r="83" spans="1:14" s="20" customFormat="1" ht="23.25" customHeight="1" x14ac:dyDescent="0.2">
      <c r="A83" s="92" t="s">
        <v>46</v>
      </c>
      <c r="B83" s="79" t="s">
        <v>47</v>
      </c>
      <c r="C83" s="47"/>
      <c r="D83" s="46"/>
      <c r="E83" s="46"/>
      <c r="F83" s="46">
        <v>717.99</v>
      </c>
      <c r="G83" s="47"/>
      <c r="H83" s="48"/>
      <c r="I83" s="47"/>
      <c r="J83" s="48"/>
      <c r="K83" s="12">
        <v>2929</v>
      </c>
      <c r="L83" s="12">
        <v>1.07</v>
      </c>
      <c r="M83" s="13">
        <v>0.03</v>
      </c>
      <c r="N83" s="107">
        <f t="shared" si="5"/>
        <v>0</v>
      </c>
    </row>
    <row r="84" spans="1:14" s="20" customFormat="1" ht="25.5" x14ac:dyDescent="0.2">
      <c r="A84" s="92" t="s">
        <v>48</v>
      </c>
      <c r="B84" s="79" t="s">
        <v>49</v>
      </c>
      <c r="C84" s="47"/>
      <c r="D84" s="46"/>
      <c r="E84" s="46"/>
      <c r="F84" s="46">
        <v>684.03</v>
      </c>
      <c r="G84" s="47"/>
      <c r="H84" s="48"/>
      <c r="I84" s="47"/>
      <c r="J84" s="48"/>
      <c r="K84" s="12">
        <v>2929</v>
      </c>
      <c r="L84" s="12">
        <v>1.07</v>
      </c>
      <c r="M84" s="13">
        <v>0.03</v>
      </c>
      <c r="N84" s="107">
        <f t="shared" si="5"/>
        <v>0</v>
      </c>
    </row>
    <row r="85" spans="1:14" s="20" customFormat="1" ht="24.75" customHeight="1" x14ac:dyDescent="0.2">
      <c r="A85" s="92" t="s">
        <v>97</v>
      </c>
      <c r="B85" s="79" t="s">
        <v>9</v>
      </c>
      <c r="C85" s="49"/>
      <c r="D85" s="50"/>
      <c r="E85" s="50"/>
      <c r="F85" s="110">
        <v>2439.37</v>
      </c>
      <c r="G85" s="49"/>
      <c r="H85" s="48"/>
      <c r="I85" s="47"/>
      <c r="J85" s="48"/>
      <c r="K85" s="12">
        <v>2929</v>
      </c>
      <c r="L85" s="12">
        <v>1.07</v>
      </c>
      <c r="M85" s="13">
        <v>0.13</v>
      </c>
      <c r="N85" s="107">
        <f t="shared" si="5"/>
        <v>0</v>
      </c>
    </row>
    <row r="86" spans="1:14" s="20" customFormat="1" ht="24.75" customHeight="1" x14ac:dyDescent="0.2">
      <c r="A86" s="92" t="s">
        <v>165</v>
      </c>
      <c r="B86" s="93" t="s">
        <v>32</v>
      </c>
      <c r="C86" s="49"/>
      <c r="D86" s="50"/>
      <c r="E86" s="50"/>
      <c r="F86" s="50">
        <v>3541.68</v>
      </c>
      <c r="G86" s="49"/>
      <c r="H86" s="48"/>
      <c r="I86" s="49"/>
      <c r="J86" s="84"/>
      <c r="K86" s="12">
        <v>2929</v>
      </c>
      <c r="L86" s="12"/>
      <c r="M86" s="13"/>
      <c r="N86" s="107">
        <f t="shared" si="5"/>
        <v>0</v>
      </c>
    </row>
    <row r="87" spans="1:14" s="20" customFormat="1" ht="32.25" customHeight="1" x14ac:dyDescent="0.2">
      <c r="A87" s="92" t="s">
        <v>114</v>
      </c>
      <c r="B87" s="93" t="s">
        <v>32</v>
      </c>
      <c r="C87" s="49"/>
      <c r="D87" s="50"/>
      <c r="E87" s="50"/>
      <c r="F87" s="50">
        <v>4647.17</v>
      </c>
      <c r="G87" s="49"/>
      <c r="H87" s="48"/>
      <c r="I87" s="49"/>
      <c r="J87" s="84"/>
      <c r="K87" s="12">
        <v>2929</v>
      </c>
      <c r="L87" s="12"/>
      <c r="M87" s="13"/>
      <c r="N87" s="107">
        <f t="shared" si="5"/>
        <v>0</v>
      </c>
    </row>
    <row r="88" spans="1:14" s="20" customFormat="1" ht="28.5" customHeight="1" x14ac:dyDescent="0.2">
      <c r="A88" s="92" t="s">
        <v>103</v>
      </c>
      <c r="B88" s="93" t="s">
        <v>47</v>
      </c>
      <c r="C88" s="49"/>
      <c r="D88" s="50"/>
      <c r="E88" s="50"/>
      <c r="F88" s="50">
        <v>0</v>
      </c>
      <c r="G88" s="49"/>
      <c r="H88" s="48"/>
      <c r="I88" s="49"/>
      <c r="J88" s="84"/>
      <c r="K88" s="12">
        <v>2929</v>
      </c>
      <c r="L88" s="12"/>
      <c r="M88" s="13"/>
      <c r="N88" s="107">
        <f t="shared" si="5"/>
        <v>0</v>
      </c>
    </row>
    <row r="89" spans="1:14" s="20" customFormat="1" ht="25.5" customHeight="1" x14ac:dyDescent="0.2">
      <c r="A89" s="92" t="s">
        <v>157</v>
      </c>
      <c r="B89" s="93" t="s">
        <v>45</v>
      </c>
      <c r="C89" s="49"/>
      <c r="D89" s="50"/>
      <c r="E89" s="50"/>
      <c r="F89" s="115">
        <v>0</v>
      </c>
      <c r="G89" s="49"/>
      <c r="H89" s="48"/>
      <c r="I89" s="49"/>
      <c r="J89" s="84"/>
      <c r="K89" s="12"/>
      <c r="L89" s="12"/>
      <c r="M89" s="13"/>
      <c r="N89" s="107">
        <f t="shared" si="5"/>
        <v>0</v>
      </c>
    </row>
    <row r="90" spans="1:14" s="20" customFormat="1" ht="30" x14ac:dyDescent="0.2">
      <c r="A90" s="88" t="s">
        <v>50</v>
      </c>
      <c r="B90" s="79"/>
      <c r="C90" s="47"/>
      <c r="D90" s="49"/>
      <c r="E90" s="24"/>
      <c r="F90" s="24">
        <f>F91+F92+F93</f>
        <v>0</v>
      </c>
      <c r="G90" s="47"/>
      <c r="H90" s="48"/>
      <c r="I90" s="24">
        <f>F90/K90</f>
        <v>0</v>
      </c>
      <c r="J90" s="25">
        <f>I90/12</f>
        <v>0</v>
      </c>
      <c r="K90" s="12">
        <v>2929</v>
      </c>
      <c r="L90" s="12">
        <v>1.07</v>
      </c>
      <c r="M90" s="13">
        <v>0.37</v>
      </c>
      <c r="N90" s="107">
        <f t="shared" si="5"/>
        <v>0</v>
      </c>
    </row>
    <row r="91" spans="1:14" s="20" customFormat="1" ht="18" customHeight="1" x14ac:dyDescent="0.2">
      <c r="A91" s="92" t="s">
        <v>130</v>
      </c>
      <c r="B91" s="93" t="s">
        <v>32</v>
      </c>
      <c r="C91" s="47"/>
      <c r="D91" s="50"/>
      <c r="E91" s="23"/>
      <c r="F91" s="41">
        <v>0</v>
      </c>
      <c r="G91" s="51"/>
      <c r="H91" s="43"/>
      <c r="I91" s="42"/>
      <c r="J91" s="82"/>
      <c r="K91" s="12"/>
      <c r="L91" s="12"/>
      <c r="M91" s="13"/>
      <c r="N91" s="107">
        <f t="shared" si="5"/>
        <v>0</v>
      </c>
    </row>
    <row r="92" spans="1:14" s="20" customFormat="1" ht="25.5" customHeight="1" x14ac:dyDescent="0.2">
      <c r="A92" s="92" t="s">
        <v>131</v>
      </c>
      <c r="B92" s="93" t="s">
        <v>32</v>
      </c>
      <c r="C92" s="47"/>
      <c r="D92" s="50"/>
      <c r="E92" s="23"/>
      <c r="F92" s="41">
        <v>0</v>
      </c>
      <c r="G92" s="51"/>
      <c r="H92" s="43"/>
      <c r="I92" s="42"/>
      <c r="J92" s="82"/>
      <c r="K92" s="12"/>
      <c r="L92" s="12"/>
      <c r="M92" s="13"/>
      <c r="N92" s="107">
        <f t="shared" si="5"/>
        <v>0</v>
      </c>
    </row>
    <row r="93" spans="1:14" s="20" customFormat="1" ht="33.75" customHeight="1" x14ac:dyDescent="0.2">
      <c r="A93" s="92" t="s">
        <v>103</v>
      </c>
      <c r="B93" s="93" t="s">
        <v>47</v>
      </c>
      <c r="C93" s="47"/>
      <c r="D93" s="50"/>
      <c r="E93" s="50"/>
      <c r="F93" s="50">
        <v>0</v>
      </c>
      <c r="G93" s="47"/>
      <c r="H93" s="48"/>
      <c r="I93" s="49"/>
      <c r="J93" s="84"/>
      <c r="K93" s="12">
        <v>2929</v>
      </c>
      <c r="L93" s="12"/>
      <c r="M93" s="13"/>
      <c r="N93" s="107">
        <f t="shared" si="5"/>
        <v>0</v>
      </c>
    </row>
    <row r="94" spans="1:14" s="20" customFormat="1" ht="21" customHeight="1" x14ac:dyDescent="0.2">
      <c r="A94" s="88" t="s">
        <v>51</v>
      </c>
      <c r="B94" s="79"/>
      <c r="C94" s="47"/>
      <c r="D94" s="49"/>
      <c r="E94" s="49"/>
      <c r="F94" s="24">
        <f>F95+F96+F97+F98+F99+F100</f>
        <v>9320.19</v>
      </c>
      <c r="G94" s="47"/>
      <c r="H94" s="48"/>
      <c r="I94" s="24">
        <f>F94/K94</f>
        <v>3.18</v>
      </c>
      <c r="J94" s="25">
        <f>I94/12</f>
        <v>0.27</v>
      </c>
      <c r="K94" s="12">
        <v>2929</v>
      </c>
      <c r="L94" s="12">
        <v>1.07</v>
      </c>
      <c r="M94" s="13">
        <v>0.2</v>
      </c>
      <c r="N94" s="107">
        <f t="shared" si="5"/>
        <v>0.26500000000000001</v>
      </c>
    </row>
    <row r="95" spans="1:14" s="20" customFormat="1" ht="21" customHeight="1" x14ac:dyDescent="0.2">
      <c r="A95" s="74" t="s">
        <v>52</v>
      </c>
      <c r="B95" s="93" t="s">
        <v>9</v>
      </c>
      <c r="C95" s="47"/>
      <c r="D95" s="50"/>
      <c r="E95" s="50"/>
      <c r="F95" s="41">
        <v>0</v>
      </c>
      <c r="G95" s="47"/>
      <c r="H95" s="48"/>
      <c r="I95" s="24"/>
      <c r="J95" s="25"/>
      <c r="K95" s="12"/>
      <c r="L95" s="12"/>
      <c r="M95" s="13"/>
      <c r="N95" s="107">
        <f t="shared" si="5"/>
        <v>0</v>
      </c>
    </row>
    <row r="96" spans="1:14" s="20" customFormat="1" ht="43.5" customHeight="1" x14ac:dyDescent="0.2">
      <c r="A96" s="92" t="s">
        <v>84</v>
      </c>
      <c r="B96" s="79" t="s">
        <v>32</v>
      </c>
      <c r="C96" s="47"/>
      <c r="D96" s="46"/>
      <c r="E96" s="46"/>
      <c r="F96" s="46">
        <v>8216.4599999999991</v>
      </c>
      <c r="G96" s="47"/>
      <c r="H96" s="48"/>
      <c r="I96" s="47"/>
      <c r="J96" s="48"/>
      <c r="K96" s="12">
        <v>2929</v>
      </c>
      <c r="L96" s="12">
        <v>1.07</v>
      </c>
      <c r="M96" s="13">
        <v>0.13</v>
      </c>
      <c r="N96" s="107">
        <f t="shared" si="5"/>
        <v>0</v>
      </c>
    </row>
    <row r="97" spans="1:14" s="20" customFormat="1" ht="42.75" customHeight="1" x14ac:dyDescent="0.2">
      <c r="A97" s="92" t="s">
        <v>85</v>
      </c>
      <c r="B97" s="79" t="s">
        <v>32</v>
      </c>
      <c r="C97" s="47"/>
      <c r="D97" s="46"/>
      <c r="E97" s="46"/>
      <c r="F97" s="46">
        <v>1103.73</v>
      </c>
      <c r="G97" s="47"/>
      <c r="H97" s="48"/>
      <c r="I97" s="47"/>
      <c r="J97" s="48"/>
      <c r="K97" s="12">
        <v>2929</v>
      </c>
      <c r="L97" s="12">
        <v>1.07</v>
      </c>
      <c r="M97" s="13">
        <v>0.02</v>
      </c>
      <c r="N97" s="107">
        <f t="shared" si="5"/>
        <v>0</v>
      </c>
    </row>
    <row r="98" spans="1:14" s="20" customFormat="1" ht="27.75" customHeight="1" x14ac:dyDescent="0.2">
      <c r="A98" s="92" t="s">
        <v>54</v>
      </c>
      <c r="B98" s="93" t="s">
        <v>17</v>
      </c>
      <c r="C98" s="47"/>
      <c r="D98" s="50"/>
      <c r="E98" s="50"/>
      <c r="F98" s="50">
        <v>0</v>
      </c>
      <c r="G98" s="47"/>
      <c r="H98" s="48"/>
      <c r="I98" s="49"/>
      <c r="J98" s="84"/>
      <c r="K98" s="12"/>
      <c r="L98" s="12"/>
      <c r="M98" s="13"/>
      <c r="N98" s="107">
        <f t="shared" si="5"/>
        <v>0</v>
      </c>
    </row>
    <row r="99" spans="1:14" s="20" customFormat="1" ht="18.75" customHeight="1" x14ac:dyDescent="0.2">
      <c r="A99" s="92" t="s">
        <v>53</v>
      </c>
      <c r="B99" s="93" t="s">
        <v>55</v>
      </c>
      <c r="C99" s="47"/>
      <c r="D99" s="50"/>
      <c r="E99" s="50"/>
      <c r="F99" s="50">
        <v>0</v>
      </c>
      <c r="G99" s="47"/>
      <c r="H99" s="48"/>
      <c r="I99" s="49"/>
      <c r="J99" s="84"/>
      <c r="K99" s="12">
        <v>2929</v>
      </c>
      <c r="L99" s="12"/>
      <c r="M99" s="13"/>
      <c r="N99" s="107">
        <f t="shared" si="5"/>
        <v>0</v>
      </c>
    </row>
    <row r="100" spans="1:14" s="20" customFormat="1" ht="56.25" customHeight="1" x14ac:dyDescent="0.2">
      <c r="A100" s="92" t="s">
        <v>86</v>
      </c>
      <c r="B100" s="93" t="s">
        <v>66</v>
      </c>
      <c r="C100" s="47"/>
      <c r="D100" s="50"/>
      <c r="E100" s="50"/>
      <c r="F100" s="50">
        <v>0</v>
      </c>
      <c r="G100" s="47"/>
      <c r="H100" s="48"/>
      <c r="I100" s="49"/>
      <c r="J100" s="84"/>
      <c r="K100" s="12">
        <v>2929</v>
      </c>
      <c r="L100" s="12"/>
      <c r="M100" s="13"/>
      <c r="N100" s="107">
        <f t="shared" si="5"/>
        <v>0</v>
      </c>
    </row>
    <row r="101" spans="1:14" s="20" customFormat="1" ht="21" customHeight="1" x14ac:dyDescent="0.2">
      <c r="A101" s="88" t="s">
        <v>56</v>
      </c>
      <c r="B101" s="79"/>
      <c r="C101" s="47"/>
      <c r="D101" s="49"/>
      <c r="E101" s="24"/>
      <c r="F101" s="24">
        <f>F102</f>
        <v>1330.02</v>
      </c>
      <c r="G101" s="47"/>
      <c r="H101" s="48"/>
      <c r="I101" s="24">
        <f>F101/K101</f>
        <v>0.45</v>
      </c>
      <c r="J101" s="25">
        <f>I101/12</f>
        <v>0.04</v>
      </c>
      <c r="K101" s="12">
        <v>2929</v>
      </c>
      <c r="L101" s="12">
        <v>1.07</v>
      </c>
      <c r="M101" s="13">
        <v>0.11</v>
      </c>
      <c r="N101" s="107">
        <f t="shared" si="5"/>
        <v>3.7999999999999999E-2</v>
      </c>
    </row>
    <row r="102" spans="1:14" s="20" customFormat="1" ht="22.5" customHeight="1" x14ac:dyDescent="0.2">
      <c r="A102" s="92" t="s">
        <v>57</v>
      </c>
      <c r="B102" s="79" t="s">
        <v>32</v>
      </c>
      <c r="C102" s="47"/>
      <c r="D102" s="46"/>
      <c r="E102" s="46"/>
      <c r="F102" s="46">
        <v>1330.02</v>
      </c>
      <c r="G102" s="47"/>
      <c r="H102" s="48"/>
      <c r="I102" s="47"/>
      <c r="J102" s="48"/>
      <c r="K102" s="12">
        <v>2929</v>
      </c>
      <c r="L102" s="12">
        <v>1.07</v>
      </c>
      <c r="M102" s="13">
        <v>0.02</v>
      </c>
      <c r="N102" s="107">
        <f t="shared" si="5"/>
        <v>0</v>
      </c>
    </row>
    <row r="103" spans="1:14" s="12" customFormat="1" ht="29.25" customHeight="1" x14ac:dyDescent="0.2">
      <c r="A103" s="88" t="s">
        <v>58</v>
      </c>
      <c r="B103" s="89"/>
      <c r="C103" s="24"/>
      <c r="D103" s="24"/>
      <c r="E103" s="24" t="s">
        <v>132</v>
      </c>
      <c r="F103" s="24">
        <f>F104+F105</f>
        <v>9716.67</v>
      </c>
      <c r="G103" s="24"/>
      <c r="H103" s="39"/>
      <c r="I103" s="24">
        <f>F103/K103</f>
        <v>3.32</v>
      </c>
      <c r="J103" s="25">
        <f>I103/12</f>
        <v>0.28000000000000003</v>
      </c>
      <c r="K103" s="12">
        <v>2929</v>
      </c>
      <c r="L103" s="12">
        <v>1.07</v>
      </c>
      <c r="M103" s="13">
        <v>0.03</v>
      </c>
      <c r="N103" s="107">
        <f t="shared" si="5"/>
        <v>0.27700000000000002</v>
      </c>
    </row>
    <row r="104" spans="1:14" s="20" customFormat="1" ht="44.25" customHeight="1" x14ac:dyDescent="0.2">
      <c r="A104" s="74" t="s">
        <v>87</v>
      </c>
      <c r="B104" s="93" t="s">
        <v>34</v>
      </c>
      <c r="C104" s="47"/>
      <c r="D104" s="46"/>
      <c r="E104" s="46"/>
      <c r="F104" s="110">
        <v>0</v>
      </c>
      <c r="G104" s="47"/>
      <c r="H104" s="48"/>
      <c r="I104" s="47"/>
      <c r="J104" s="48"/>
      <c r="K104" s="12">
        <v>2929</v>
      </c>
      <c r="L104" s="12">
        <v>1.07</v>
      </c>
      <c r="M104" s="13">
        <v>0.03</v>
      </c>
      <c r="N104" s="107">
        <f t="shared" si="5"/>
        <v>0</v>
      </c>
    </row>
    <row r="105" spans="1:14" s="20" customFormat="1" ht="27" customHeight="1" x14ac:dyDescent="0.2">
      <c r="A105" s="74" t="s">
        <v>150</v>
      </c>
      <c r="B105" s="93" t="s">
        <v>66</v>
      </c>
      <c r="C105" s="47">
        <f>H105*12</f>
        <v>0</v>
      </c>
      <c r="D105" s="46"/>
      <c r="E105" s="46"/>
      <c r="F105" s="46">
        <v>9716.67</v>
      </c>
      <c r="G105" s="47">
        <f>J105*12</f>
        <v>0</v>
      </c>
      <c r="H105" s="48"/>
      <c r="I105" s="47"/>
      <c r="J105" s="48"/>
      <c r="K105" s="12">
        <v>2929</v>
      </c>
      <c r="L105" s="12">
        <v>1.07</v>
      </c>
      <c r="M105" s="13">
        <v>0</v>
      </c>
      <c r="N105" s="107">
        <f t="shared" si="5"/>
        <v>0</v>
      </c>
    </row>
    <row r="106" spans="1:14" s="12" customFormat="1" ht="30.75" customHeight="1" x14ac:dyDescent="0.2">
      <c r="A106" s="88" t="s">
        <v>59</v>
      </c>
      <c r="B106" s="89"/>
      <c r="C106" s="24"/>
      <c r="D106" s="24"/>
      <c r="E106" s="24" t="s">
        <v>112</v>
      </c>
      <c r="F106" s="24">
        <f>F107</f>
        <v>981.1</v>
      </c>
      <c r="G106" s="24"/>
      <c r="H106" s="39"/>
      <c r="I106" s="24">
        <f>F106/K106</f>
        <v>0.33</v>
      </c>
      <c r="J106" s="25">
        <f>I106/12</f>
        <v>0.03</v>
      </c>
      <c r="K106" s="12">
        <v>2929</v>
      </c>
      <c r="L106" s="12">
        <v>1.07</v>
      </c>
      <c r="M106" s="13">
        <v>0.06</v>
      </c>
      <c r="N106" s="107">
        <f t="shared" si="5"/>
        <v>2.8000000000000001E-2</v>
      </c>
    </row>
    <row r="107" spans="1:14" s="20" customFormat="1" ht="24" customHeight="1" x14ac:dyDescent="0.2">
      <c r="A107" s="92" t="s">
        <v>137</v>
      </c>
      <c r="B107" s="93" t="s">
        <v>166</v>
      </c>
      <c r="C107" s="47"/>
      <c r="D107" s="46"/>
      <c r="E107" s="46"/>
      <c r="F107" s="46">
        <f>2943.3/3</f>
        <v>981.1</v>
      </c>
      <c r="G107" s="47"/>
      <c r="H107" s="48"/>
      <c r="I107" s="47"/>
      <c r="J107" s="48"/>
      <c r="K107" s="12">
        <v>2929</v>
      </c>
      <c r="L107" s="12">
        <v>1.07</v>
      </c>
      <c r="M107" s="13">
        <v>0.02</v>
      </c>
      <c r="N107" s="107">
        <f t="shared" si="5"/>
        <v>0</v>
      </c>
    </row>
    <row r="108" spans="1:14" s="12" customFormat="1" ht="132.75" x14ac:dyDescent="0.2">
      <c r="A108" s="94" t="s">
        <v>161</v>
      </c>
      <c r="B108" s="89" t="s">
        <v>17</v>
      </c>
      <c r="C108" s="45">
        <f>H108*12</f>
        <v>0</v>
      </c>
      <c r="D108" s="45"/>
      <c r="E108" s="45"/>
      <c r="F108" s="45">
        <v>30000</v>
      </c>
      <c r="G108" s="45">
        <f>J108*12</f>
        <v>10.199999999999999</v>
      </c>
      <c r="H108" s="109"/>
      <c r="I108" s="45">
        <f>F108/K108</f>
        <v>10.24</v>
      </c>
      <c r="J108" s="109">
        <f>I108/12</f>
        <v>0.85</v>
      </c>
      <c r="K108" s="12">
        <v>2929</v>
      </c>
      <c r="L108" s="12">
        <v>1.07</v>
      </c>
      <c r="M108" s="13">
        <v>1.03</v>
      </c>
      <c r="N108" s="107">
        <f t="shared" si="5"/>
        <v>0.85299999999999998</v>
      </c>
    </row>
    <row r="109" spans="1:14" s="52" customFormat="1" ht="21.75" customHeight="1" x14ac:dyDescent="0.2">
      <c r="A109" s="88" t="s">
        <v>147</v>
      </c>
      <c r="B109" s="89" t="s">
        <v>9</v>
      </c>
      <c r="C109" s="44"/>
      <c r="D109" s="44"/>
      <c r="E109" s="44" t="s">
        <v>110</v>
      </c>
      <c r="F109" s="44">
        <v>2924.46</v>
      </c>
      <c r="G109" s="44"/>
      <c r="H109" s="44"/>
      <c r="I109" s="44">
        <f>F109/K109</f>
        <v>1</v>
      </c>
      <c r="J109" s="39">
        <f>I109/12</f>
        <v>0.08</v>
      </c>
      <c r="K109" s="12">
        <v>2929</v>
      </c>
      <c r="M109" s="53"/>
      <c r="N109" s="107">
        <f t="shared" si="5"/>
        <v>8.3000000000000004E-2</v>
      </c>
    </row>
    <row r="110" spans="1:14" s="52" customFormat="1" ht="20.25" customHeight="1" x14ac:dyDescent="0.2">
      <c r="A110" s="88" t="s">
        <v>148</v>
      </c>
      <c r="B110" s="89" t="s">
        <v>9</v>
      </c>
      <c r="C110" s="44"/>
      <c r="D110" s="44"/>
      <c r="E110" s="44" t="s">
        <v>110</v>
      </c>
      <c r="F110" s="44">
        <f>(11887.41+2924.46)</f>
        <v>14811.87</v>
      </c>
      <c r="G110" s="44"/>
      <c r="H110" s="44"/>
      <c r="I110" s="44">
        <f t="shared" ref="I110:I111" si="6">F110/K110</f>
        <v>5.0599999999999996</v>
      </c>
      <c r="J110" s="39">
        <f t="shared" ref="J110:J111" si="7">I110/12</f>
        <v>0.42</v>
      </c>
      <c r="K110" s="12">
        <v>2929</v>
      </c>
      <c r="M110" s="53"/>
      <c r="N110" s="107">
        <f t="shared" si="5"/>
        <v>0.42199999999999999</v>
      </c>
    </row>
    <row r="111" spans="1:14" s="52" customFormat="1" ht="21" customHeight="1" x14ac:dyDescent="0.2">
      <c r="A111" s="88" t="s">
        <v>149</v>
      </c>
      <c r="B111" s="89" t="s">
        <v>9</v>
      </c>
      <c r="C111" s="44"/>
      <c r="D111" s="44"/>
      <c r="E111" s="44" t="s">
        <v>110</v>
      </c>
      <c r="F111" s="44">
        <v>51571.53</v>
      </c>
      <c r="G111" s="44"/>
      <c r="H111" s="44"/>
      <c r="I111" s="44">
        <f t="shared" si="6"/>
        <v>17.61</v>
      </c>
      <c r="J111" s="39">
        <f t="shared" si="7"/>
        <v>1.47</v>
      </c>
      <c r="K111" s="12">
        <v>2929</v>
      </c>
      <c r="M111" s="53"/>
      <c r="N111" s="107">
        <f t="shared" si="5"/>
        <v>1.468</v>
      </c>
    </row>
    <row r="112" spans="1:14" s="52" customFormat="1" ht="21" customHeight="1" thickBot="1" x14ac:dyDescent="0.25">
      <c r="A112" s="116" t="s">
        <v>162</v>
      </c>
      <c r="B112" s="117" t="s">
        <v>14</v>
      </c>
      <c r="C112" s="118"/>
      <c r="D112" s="100"/>
      <c r="E112" s="100"/>
      <c r="F112" s="100">
        <f>I112*K112</f>
        <v>72404.88</v>
      </c>
      <c r="G112" s="100"/>
      <c r="H112" s="100"/>
      <c r="I112" s="100">
        <f>12*J112</f>
        <v>24.72</v>
      </c>
      <c r="J112" s="119">
        <v>2.06</v>
      </c>
      <c r="K112" s="12">
        <v>2929</v>
      </c>
      <c r="M112" s="53"/>
      <c r="N112" s="107">
        <f t="shared" si="5"/>
        <v>2.06</v>
      </c>
    </row>
    <row r="113" spans="1:14" s="12" customFormat="1" ht="27.75" customHeight="1" thickBot="1" x14ac:dyDescent="0.45">
      <c r="A113" s="95" t="s">
        <v>60</v>
      </c>
      <c r="B113" s="96"/>
      <c r="C113" s="54">
        <f>H113*12</f>
        <v>0</v>
      </c>
      <c r="D113" s="55"/>
      <c r="E113" s="55"/>
      <c r="F113" s="56">
        <f>F108+F106+F103+F101+F94+F90+F80+F65+F64+F63+F62+F61+F60+F59+F54+F48+F47+F46+F45+F44+F33+F16+F109+F110+F111+F112</f>
        <v>801162.59</v>
      </c>
      <c r="G113" s="56">
        <f t="shared" ref="G113:H113" si="8">G108+G106+G103+G101+G94+G90+G80+G65+G64+G63+G62+G61+G60+G59+G54+G48+G47+G46+G45+G44+G33+G16+G109+G110+G111+G112</f>
        <v>208.92</v>
      </c>
      <c r="H113" s="56">
        <f t="shared" si="8"/>
        <v>0</v>
      </c>
      <c r="I113" s="56">
        <f>I108+I106+I103+I101+I94+I90+I80+I65+I64+I63+I62+I61+I60+I59+I54+I48+I47+I46+I45+I44+I33+I16+I109+I110+I111+I112</f>
        <v>273.52999999999997</v>
      </c>
      <c r="J113" s="56">
        <f>J108+J106+J103+J101+J94+J90+J80+J65+J64+J63+J62+J61+J60+J59+J54+J48+J47+J46+J45+J44+J33+J16+J109+J110+J111+J112</f>
        <v>22.81</v>
      </c>
      <c r="K113" s="12">
        <v>2929</v>
      </c>
      <c r="M113" s="13"/>
      <c r="N113" s="107"/>
    </row>
    <row r="114" spans="1:14" s="12" customFormat="1" ht="18.75" x14ac:dyDescent="0.4">
      <c r="A114" s="111"/>
      <c r="B114" s="112"/>
      <c r="C114" s="113"/>
      <c r="D114" s="113"/>
      <c r="E114" s="113"/>
      <c r="F114" s="114"/>
      <c r="G114" s="114"/>
      <c r="H114" s="114"/>
      <c r="I114" s="114"/>
      <c r="J114" s="114"/>
      <c r="M114" s="13"/>
      <c r="N114" s="107"/>
    </row>
    <row r="115" spans="1:14" s="12" customFormat="1" ht="18.75" x14ac:dyDescent="0.4">
      <c r="A115" s="111"/>
      <c r="B115" s="112"/>
      <c r="C115" s="113"/>
      <c r="D115" s="113"/>
      <c r="E115" s="113"/>
      <c r="F115" s="114"/>
      <c r="G115" s="114"/>
      <c r="H115" s="114"/>
      <c r="I115" s="114"/>
      <c r="J115" s="114"/>
      <c r="M115" s="13"/>
      <c r="N115" s="107"/>
    </row>
    <row r="116" spans="1:14" s="57" customFormat="1" ht="20.25" thickBot="1" x14ac:dyDescent="0.25">
      <c r="A116" s="97"/>
      <c r="B116" s="98"/>
      <c r="C116" s="65"/>
      <c r="D116" s="65"/>
      <c r="E116" s="65"/>
      <c r="F116" s="65"/>
      <c r="G116" s="65"/>
      <c r="H116" s="65"/>
      <c r="I116" s="65"/>
      <c r="J116" s="65"/>
      <c r="M116" s="58"/>
    </row>
    <row r="117" spans="1:14" s="12" customFormat="1" ht="31.5" customHeight="1" x14ac:dyDescent="0.2">
      <c r="A117" s="104" t="s">
        <v>62</v>
      </c>
      <c r="B117" s="105"/>
      <c r="C117" s="103">
        <f>H117*12</f>
        <v>0</v>
      </c>
      <c r="D117" s="103"/>
      <c r="E117" s="103"/>
      <c r="F117" s="103">
        <f>F118</f>
        <v>46383.77</v>
      </c>
      <c r="G117" s="103">
        <f t="shared" ref="G117:J117" si="9">G118</f>
        <v>0</v>
      </c>
      <c r="H117" s="103">
        <f t="shared" si="9"/>
        <v>0</v>
      </c>
      <c r="I117" s="103">
        <f t="shared" si="9"/>
        <v>15.84</v>
      </c>
      <c r="J117" s="103">
        <f t="shared" si="9"/>
        <v>1.32</v>
      </c>
      <c r="K117" s="12">
        <v>2929</v>
      </c>
      <c r="M117" s="13"/>
    </row>
    <row r="118" spans="1:14" s="52" customFormat="1" ht="25.5" x14ac:dyDescent="0.2">
      <c r="A118" s="74" t="s">
        <v>117</v>
      </c>
      <c r="B118" s="75"/>
      <c r="C118" s="51"/>
      <c r="D118" s="51"/>
      <c r="E118" s="51"/>
      <c r="F118" s="51">
        <v>46383.77</v>
      </c>
      <c r="G118" s="51"/>
      <c r="H118" s="51"/>
      <c r="I118" s="51">
        <f t="shared" ref="I118" si="10">F118/K118</f>
        <v>15.84</v>
      </c>
      <c r="J118" s="51">
        <f t="shared" ref="J118" si="11">I118/12</f>
        <v>1.32</v>
      </c>
      <c r="K118" s="12">
        <v>2929</v>
      </c>
      <c r="M118" s="53"/>
    </row>
    <row r="119" spans="1:14" s="57" customFormat="1" ht="19.5" x14ac:dyDescent="0.2">
      <c r="A119" s="62"/>
      <c r="B119" s="63"/>
      <c r="C119" s="64"/>
      <c r="D119" s="64"/>
      <c r="E119" s="64"/>
      <c r="F119" s="64"/>
      <c r="G119" s="64"/>
      <c r="H119" s="66"/>
      <c r="I119" s="64"/>
      <c r="J119" s="66"/>
      <c r="M119" s="58"/>
    </row>
    <row r="120" spans="1:14" s="57" customFormat="1" ht="20.25" thickBot="1" x14ac:dyDescent="0.25">
      <c r="A120" s="62"/>
      <c r="B120" s="63"/>
      <c r="C120" s="64"/>
      <c r="D120" s="64"/>
      <c r="E120" s="64"/>
      <c r="F120" s="64"/>
      <c r="G120" s="64"/>
      <c r="H120" s="66"/>
      <c r="I120" s="64"/>
      <c r="J120" s="66"/>
      <c r="M120" s="58"/>
    </row>
    <row r="121" spans="1:14" s="70" customFormat="1" ht="19.5" thickBot="1" x14ac:dyDescent="0.25">
      <c r="A121" s="67" t="s">
        <v>61</v>
      </c>
      <c r="B121" s="68"/>
      <c r="C121" s="69"/>
      <c r="D121" s="69"/>
      <c r="E121" s="69"/>
      <c r="F121" s="69">
        <f>F113+F117</f>
        <v>847546.36</v>
      </c>
      <c r="G121" s="69">
        <f t="shared" ref="G121:J121" si="12">G113+G117</f>
        <v>208.92</v>
      </c>
      <c r="H121" s="69">
        <f t="shared" si="12"/>
        <v>0</v>
      </c>
      <c r="I121" s="69">
        <f t="shared" si="12"/>
        <v>289.37</v>
      </c>
      <c r="J121" s="69">
        <f t="shared" si="12"/>
        <v>24.13</v>
      </c>
      <c r="M121" s="71"/>
    </row>
    <row r="122" spans="1:14" s="57" customFormat="1" ht="19.5" x14ac:dyDescent="0.2">
      <c r="A122" s="62"/>
      <c r="B122" s="63"/>
      <c r="C122" s="64"/>
      <c r="D122" s="64"/>
      <c r="E122" s="64"/>
      <c r="F122" s="64"/>
      <c r="G122" s="64"/>
      <c r="H122" s="66"/>
      <c r="I122" s="64"/>
      <c r="J122" s="66"/>
      <c r="M122" s="58"/>
    </row>
    <row r="123" spans="1:14" s="57" customFormat="1" ht="19.5" x14ac:dyDescent="0.2">
      <c r="A123" s="126" t="s">
        <v>63</v>
      </c>
      <c r="B123" s="126"/>
      <c r="C123" s="126"/>
      <c r="D123" s="126"/>
      <c r="E123" s="126"/>
      <c r="F123" s="126"/>
      <c r="G123" s="126"/>
      <c r="H123" s="126"/>
      <c r="I123" s="64"/>
      <c r="J123" s="66"/>
      <c r="M123" s="58"/>
    </row>
    <row r="124" spans="1:14" s="57" customFormat="1" ht="19.5" x14ac:dyDescent="0.2">
      <c r="A124" s="60"/>
      <c r="B124" s="60"/>
      <c r="C124" s="60"/>
      <c r="D124" s="60"/>
      <c r="E124" s="60"/>
      <c r="F124" s="60"/>
      <c r="G124" s="60"/>
      <c r="H124" s="72"/>
      <c r="I124" s="64"/>
      <c r="J124" s="66"/>
      <c r="M124" s="58"/>
    </row>
    <row r="125" spans="1:14" s="57" customFormat="1" ht="19.5" x14ac:dyDescent="0.2">
      <c r="A125" s="59" t="s">
        <v>64</v>
      </c>
      <c r="B125" s="60"/>
      <c r="C125" s="60"/>
      <c r="D125" s="60"/>
      <c r="E125" s="60"/>
      <c r="F125" s="60"/>
      <c r="G125" s="60"/>
      <c r="H125" s="72"/>
      <c r="I125" s="64"/>
      <c r="J125" s="66"/>
      <c r="M125" s="58"/>
    </row>
    <row r="126" spans="1:14" s="57" customFormat="1" ht="19.5" x14ac:dyDescent="0.2">
      <c r="A126" s="62"/>
      <c r="B126" s="63"/>
      <c r="C126" s="64"/>
      <c r="D126" s="64"/>
      <c r="E126" s="64"/>
      <c r="F126" s="64"/>
      <c r="G126" s="64"/>
      <c r="H126" s="66"/>
      <c r="I126" s="64"/>
      <c r="J126" s="66"/>
      <c r="M126" s="58"/>
    </row>
    <row r="127" spans="1:14" s="57" customFormat="1" ht="19.5" x14ac:dyDescent="0.2">
      <c r="A127" s="62"/>
      <c r="B127" s="63"/>
      <c r="C127" s="64"/>
      <c r="D127" s="64"/>
      <c r="E127" s="64"/>
      <c r="F127" s="64"/>
      <c r="G127" s="64"/>
      <c r="H127" s="66"/>
      <c r="I127" s="64"/>
      <c r="J127" s="66"/>
      <c r="M127" s="58"/>
    </row>
    <row r="128" spans="1:14" s="60" customFormat="1" ht="14.25" x14ac:dyDescent="0.2">
      <c r="A128" s="126"/>
      <c r="B128" s="126"/>
      <c r="C128" s="126"/>
      <c r="D128" s="126"/>
      <c r="E128" s="126"/>
      <c r="F128" s="126"/>
      <c r="G128" s="126"/>
      <c r="H128" s="126"/>
      <c r="M128" s="61"/>
    </row>
    <row r="129" spans="1:13" s="60" customFormat="1" x14ac:dyDescent="0.2">
      <c r="H129" s="72"/>
      <c r="J129" s="72"/>
      <c r="M129" s="61"/>
    </row>
    <row r="130" spans="1:13" s="60" customFormat="1" ht="19.5" x14ac:dyDescent="0.2">
      <c r="A130" s="62"/>
      <c r="B130" s="63"/>
      <c r="H130" s="72"/>
      <c r="J130" s="72"/>
      <c r="M130" s="61"/>
    </row>
    <row r="131" spans="1:13" s="60" customFormat="1" x14ac:dyDescent="0.2">
      <c r="H131" s="72"/>
      <c r="J131" s="72"/>
      <c r="M131" s="61"/>
    </row>
    <row r="132" spans="1:13" s="60" customFormat="1" x14ac:dyDescent="0.2">
      <c r="H132" s="72"/>
      <c r="J132" s="72"/>
      <c r="M132" s="61"/>
    </row>
    <row r="133" spans="1:13" s="60" customFormat="1" x14ac:dyDescent="0.2">
      <c r="H133" s="72"/>
      <c r="J133" s="72"/>
      <c r="M133" s="61"/>
    </row>
    <row r="134" spans="1:13" s="60" customFormat="1" x14ac:dyDescent="0.2">
      <c r="H134" s="72"/>
      <c r="J134" s="72"/>
      <c r="M134" s="61"/>
    </row>
    <row r="135" spans="1:13" s="60" customFormat="1" x14ac:dyDescent="0.2">
      <c r="H135" s="72"/>
      <c r="J135" s="72"/>
      <c r="M135" s="61"/>
    </row>
    <row r="136" spans="1:13" s="60" customFormat="1" x14ac:dyDescent="0.2">
      <c r="H136" s="72"/>
      <c r="J136" s="72"/>
      <c r="M136" s="61"/>
    </row>
    <row r="137" spans="1:13" s="60" customFormat="1" x14ac:dyDescent="0.2">
      <c r="H137" s="72"/>
      <c r="J137" s="72"/>
      <c r="M137" s="61"/>
    </row>
    <row r="138" spans="1:13" s="60" customFormat="1" x14ac:dyDescent="0.2">
      <c r="H138" s="72"/>
      <c r="J138" s="72"/>
      <c r="M138" s="61"/>
    </row>
    <row r="139" spans="1:13" s="60" customFormat="1" x14ac:dyDescent="0.2">
      <c r="H139" s="72"/>
      <c r="J139" s="72"/>
      <c r="M139" s="61"/>
    </row>
    <row r="140" spans="1:13" s="60" customFormat="1" x14ac:dyDescent="0.2">
      <c r="H140" s="72"/>
      <c r="J140" s="72"/>
      <c r="M140" s="61"/>
    </row>
    <row r="141" spans="1:13" s="60" customFormat="1" x14ac:dyDescent="0.2">
      <c r="H141" s="72"/>
      <c r="J141" s="72"/>
      <c r="M141" s="61"/>
    </row>
    <row r="142" spans="1:13" s="60" customFormat="1" x14ac:dyDescent="0.2">
      <c r="H142" s="72"/>
      <c r="J142" s="72"/>
      <c r="M142" s="61"/>
    </row>
    <row r="143" spans="1:13" s="60" customFormat="1" x14ac:dyDescent="0.2">
      <c r="H143" s="72"/>
      <c r="J143" s="72"/>
      <c r="M143" s="61"/>
    </row>
    <row r="144" spans="1:13" s="60" customFormat="1" x14ac:dyDescent="0.2">
      <c r="H144" s="72"/>
      <c r="J144" s="72"/>
      <c r="M144" s="61"/>
    </row>
    <row r="145" spans="8:13" s="60" customFormat="1" x14ac:dyDescent="0.2">
      <c r="H145" s="72"/>
      <c r="J145" s="72"/>
      <c r="M145" s="61"/>
    </row>
    <row r="146" spans="8:13" s="60" customFormat="1" x14ac:dyDescent="0.2">
      <c r="H146" s="72"/>
      <c r="J146" s="72"/>
      <c r="M146" s="61"/>
    </row>
    <row r="147" spans="8:13" s="60" customFormat="1" x14ac:dyDescent="0.2">
      <c r="H147" s="72"/>
      <c r="J147" s="72"/>
      <c r="M147" s="61"/>
    </row>
    <row r="148" spans="8:13" s="60" customFormat="1" x14ac:dyDescent="0.2">
      <c r="H148" s="72"/>
      <c r="J148" s="72"/>
      <c r="M148" s="61"/>
    </row>
  </sheetData>
  <mergeCells count="14">
    <mergeCell ref="A7:J7"/>
    <mergeCell ref="A1:J1"/>
    <mergeCell ref="B2:J2"/>
    <mergeCell ref="B3:J3"/>
    <mergeCell ref="B4:J4"/>
    <mergeCell ref="A5:J5"/>
    <mergeCell ref="A123:H123"/>
    <mergeCell ref="A128:H128"/>
    <mergeCell ref="A8:J8"/>
    <mergeCell ref="A9:J9"/>
    <mergeCell ref="A10:J10"/>
    <mergeCell ref="A11:J11"/>
    <mergeCell ref="A12:J12"/>
    <mergeCell ref="A15:J15"/>
  </mergeCells>
  <printOptions horizontalCentered="1"/>
  <pageMargins left="0.2" right="0.2" top="0.19685039370078741" bottom="0.2" header="0.2" footer="0.2"/>
  <pageSetup paperSize="9" scale="65" orientation="portrait" r:id="rId1"/>
  <headerFooter alignWithMargins="0"/>
  <colBreaks count="1" manualBreakCount="1">
    <brk id="10" max="1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148"/>
  <sheetViews>
    <sheetView tabSelected="1" topLeftCell="A108" zoomScale="75" zoomScaleNormal="75" workbookViewId="0">
      <selection sqref="A1:J126"/>
    </sheetView>
  </sheetViews>
  <sheetFormatPr defaultRowHeight="12.75" x14ac:dyDescent="0.2"/>
  <cols>
    <col min="1" max="1" width="72.7109375" style="1" customWidth="1"/>
    <col min="2" max="2" width="19.140625" style="1" customWidth="1"/>
    <col min="3" max="4" width="13.85546875" style="1" hidden="1" customWidth="1"/>
    <col min="5" max="5" width="13.85546875" style="1" customWidth="1"/>
    <col min="6" max="6" width="14.85546875" style="1" customWidth="1"/>
    <col min="7" max="7" width="13.85546875" style="1" hidden="1" customWidth="1"/>
    <col min="8" max="8" width="20.85546875" style="73" hidden="1" customWidth="1"/>
    <col min="9" max="9" width="13.85546875" style="1" customWidth="1"/>
    <col min="10" max="10" width="20.85546875" style="73" customWidth="1"/>
    <col min="11" max="11" width="15.42578125" style="1" customWidth="1"/>
    <col min="12" max="12" width="15.42578125" style="1" hidden="1" customWidth="1"/>
    <col min="13" max="13" width="15.42578125" style="2" hidden="1" customWidth="1"/>
    <col min="14" max="16" width="15.42578125" style="1" customWidth="1"/>
    <col min="17" max="16384" width="9.140625" style="1"/>
  </cols>
  <sheetData>
    <row r="1" spans="1:14" ht="16.5" customHeight="1" x14ac:dyDescent="0.2">
      <c r="A1" s="123" t="s">
        <v>138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4" ht="12.75" customHeight="1" x14ac:dyDescent="0.3">
      <c r="B2" s="125"/>
      <c r="C2" s="125"/>
      <c r="D2" s="125"/>
      <c r="E2" s="125"/>
      <c r="F2" s="125"/>
      <c r="G2" s="125"/>
      <c r="H2" s="125"/>
      <c r="I2" s="124"/>
      <c r="J2" s="124"/>
    </row>
    <row r="3" spans="1:14" ht="14.25" customHeight="1" x14ac:dyDescent="0.3">
      <c r="B3" s="125" t="s">
        <v>0</v>
      </c>
      <c r="C3" s="125"/>
      <c r="D3" s="125"/>
      <c r="E3" s="125"/>
      <c r="F3" s="125"/>
      <c r="G3" s="125"/>
      <c r="H3" s="125"/>
      <c r="I3" s="124"/>
      <c r="J3" s="124"/>
    </row>
    <row r="4" spans="1:14" ht="24" customHeight="1" x14ac:dyDescent="0.4">
      <c r="A4" s="3" t="s">
        <v>163</v>
      </c>
      <c r="B4" s="125" t="s">
        <v>140</v>
      </c>
      <c r="C4" s="125"/>
      <c r="D4" s="125"/>
      <c r="E4" s="125"/>
      <c r="F4" s="125"/>
      <c r="G4" s="125"/>
      <c r="H4" s="125"/>
      <c r="I4" s="124"/>
      <c r="J4" s="124"/>
    </row>
    <row r="5" spans="1:14" ht="24" customHeight="1" x14ac:dyDescent="0.4">
      <c r="A5" s="122"/>
      <c r="B5" s="122"/>
      <c r="C5" s="122"/>
      <c r="D5" s="122"/>
      <c r="E5" s="122"/>
      <c r="F5" s="122"/>
      <c r="G5" s="122"/>
      <c r="H5" s="122"/>
      <c r="I5" s="122"/>
      <c r="J5" s="122"/>
    </row>
    <row r="6" spans="1:14" ht="24" customHeight="1" x14ac:dyDescent="0.4">
      <c r="A6" s="121"/>
      <c r="B6" s="121"/>
      <c r="C6" s="121"/>
      <c r="D6" s="121"/>
      <c r="E6" s="121"/>
      <c r="F6" s="121"/>
      <c r="G6" s="121"/>
      <c r="H6" s="121"/>
      <c r="I6" s="121"/>
      <c r="J6" s="121"/>
    </row>
    <row r="7" spans="1:14" ht="24" customHeight="1" x14ac:dyDescent="0.4">
      <c r="A7" s="122"/>
      <c r="B7" s="122"/>
      <c r="C7" s="122"/>
      <c r="D7" s="122"/>
      <c r="E7" s="122"/>
      <c r="F7" s="122"/>
      <c r="G7" s="122"/>
      <c r="H7" s="122"/>
      <c r="I7" s="122"/>
      <c r="J7" s="122"/>
    </row>
    <row r="8" spans="1:14" ht="24" customHeight="1" x14ac:dyDescent="0.2">
      <c r="A8" s="127" t="s">
        <v>164</v>
      </c>
      <c r="B8" s="127"/>
      <c r="C8" s="127"/>
      <c r="D8" s="127"/>
      <c r="E8" s="127"/>
      <c r="F8" s="127"/>
      <c r="G8" s="127"/>
      <c r="H8" s="127"/>
      <c r="I8" s="127"/>
      <c r="J8" s="127"/>
    </row>
    <row r="9" spans="1:14" s="4" customFormat="1" ht="22.5" customHeight="1" x14ac:dyDescent="0.4">
      <c r="A9" s="128" t="s">
        <v>1</v>
      </c>
      <c r="B9" s="128"/>
      <c r="C9" s="128"/>
      <c r="D9" s="128"/>
      <c r="E9" s="128"/>
      <c r="F9" s="128"/>
      <c r="G9" s="129"/>
      <c r="H9" s="129"/>
      <c r="I9" s="129"/>
      <c r="J9" s="129"/>
      <c r="M9" s="5"/>
    </row>
    <row r="10" spans="1:14" s="6" customFormat="1" ht="18.75" customHeight="1" x14ac:dyDescent="0.4">
      <c r="A10" s="128" t="s">
        <v>107</v>
      </c>
      <c r="B10" s="128"/>
      <c r="C10" s="128"/>
      <c r="D10" s="128"/>
      <c r="E10" s="128"/>
      <c r="F10" s="128"/>
      <c r="G10" s="129"/>
      <c r="H10" s="129"/>
      <c r="I10" s="129"/>
      <c r="J10" s="129"/>
    </row>
    <row r="11" spans="1:14" s="7" customFormat="1" ht="17.25" customHeight="1" x14ac:dyDescent="0.2">
      <c r="A11" s="130" t="s">
        <v>167</v>
      </c>
      <c r="B11" s="130"/>
      <c r="C11" s="130"/>
      <c r="D11" s="130"/>
      <c r="E11" s="130"/>
      <c r="F11" s="130"/>
      <c r="G11" s="131"/>
      <c r="H11" s="131"/>
      <c r="I11" s="131"/>
      <c r="J11" s="131"/>
    </row>
    <row r="12" spans="1:14" s="6" customFormat="1" ht="30" customHeight="1" thickBot="1" x14ac:dyDescent="0.25">
      <c r="A12" s="132" t="s">
        <v>2</v>
      </c>
      <c r="B12" s="132"/>
      <c r="C12" s="132"/>
      <c r="D12" s="132"/>
      <c r="E12" s="132"/>
      <c r="F12" s="132"/>
      <c r="G12" s="133"/>
      <c r="H12" s="133"/>
      <c r="I12" s="133"/>
      <c r="J12" s="133"/>
    </row>
    <row r="13" spans="1:14" s="12" customFormat="1" ht="139.5" customHeight="1" thickBot="1" x14ac:dyDescent="0.25">
      <c r="A13" s="8" t="s">
        <v>3</v>
      </c>
      <c r="B13" s="9" t="s">
        <v>4</v>
      </c>
      <c r="C13" s="10" t="s">
        <v>5</v>
      </c>
      <c r="D13" s="10" t="s">
        <v>70</v>
      </c>
      <c r="E13" s="10" t="s">
        <v>104</v>
      </c>
      <c r="F13" s="10" t="s">
        <v>6</v>
      </c>
      <c r="G13" s="10" t="s">
        <v>5</v>
      </c>
      <c r="H13" s="11" t="s">
        <v>7</v>
      </c>
      <c r="I13" s="10" t="s">
        <v>5</v>
      </c>
      <c r="J13" s="11" t="s">
        <v>7</v>
      </c>
      <c r="M13" s="13"/>
    </row>
    <row r="14" spans="1:14" s="20" customFormat="1" x14ac:dyDescent="0.2">
      <c r="A14" s="14">
        <v>1</v>
      </c>
      <c r="B14" s="15">
        <v>2</v>
      </c>
      <c r="C14" s="15">
        <v>3</v>
      </c>
      <c r="D14" s="16"/>
      <c r="E14" s="16">
        <v>3</v>
      </c>
      <c r="F14" s="16">
        <v>4</v>
      </c>
      <c r="G14" s="15">
        <v>3</v>
      </c>
      <c r="H14" s="17">
        <v>4</v>
      </c>
      <c r="I14" s="18">
        <v>5</v>
      </c>
      <c r="J14" s="19">
        <v>6</v>
      </c>
      <c r="M14" s="21"/>
    </row>
    <row r="15" spans="1:14" s="20" customFormat="1" ht="49.5" customHeight="1" x14ac:dyDescent="0.2">
      <c r="A15" s="134" t="s">
        <v>8</v>
      </c>
      <c r="B15" s="135"/>
      <c r="C15" s="135"/>
      <c r="D15" s="135"/>
      <c r="E15" s="135"/>
      <c r="F15" s="135"/>
      <c r="G15" s="135"/>
      <c r="H15" s="135"/>
      <c r="I15" s="136"/>
      <c r="J15" s="137"/>
      <c r="M15" s="21"/>
    </row>
    <row r="16" spans="1:14" s="12" customFormat="1" ht="26.25" customHeight="1" x14ac:dyDescent="0.2">
      <c r="A16" s="80" t="s">
        <v>69</v>
      </c>
      <c r="B16" s="89" t="s">
        <v>9</v>
      </c>
      <c r="C16" s="24">
        <f>H16*12</f>
        <v>0</v>
      </c>
      <c r="D16" s="23" t="s">
        <v>71</v>
      </c>
      <c r="E16" s="102" t="s">
        <v>108</v>
      </c>
      <c r="F16" s="23">
        <f>I16*K16</f>
        <v>134616.84</v>
      </c>
      <c r="G16" s="24">
        <f>J16*12</f>
        <v>45.96</v>
      </c>
      <c r="H16" s="25"/>
      <c r="I16" s="24">
        <f>J16*12</f>
        <v>45.96</v>
      </c>
      <c r="J16" s="25">
        <f>J27+J32</f>
        <v>3.83</v>
      </c>
      <c r="K16" s="12">
        <v>2929</v>
      </c>
      <c r="L16" s="12">
        <v>1.07</v>
      </c>
      <c r="M16" s="13">
        <v>2.2400000000000002</v>
      </c>
      <c r="N16" s="107">
        <f>I16/12</f>
        <v>3.83</v>
      </c>
    </row>
    <row r="17" spans="1:14" s="12" customFormat="1" ht="27.75" customHeight="1" x14ac:dyDescent="0.2">
      <c r="A17" s="85" t="s">
        <v>10</v>
      </c>
      <c r="B17" s="86" t="s">
        <v>11</v>
      </c>
      <c r="C17" s="24"/>
      <c r="D17" s="23"/>
      <c r="E17" s="23"/>
      <c r="F17" s="23"/>
      <c r="G17" s="24"/>
      <c r="H17" s="25"/>
      <c r="I17" s="24"/>
      <c r="J17" s="25"/>
      <c r="M17" s="13"/>
      <c r="N17" s="107">
        <f t="shared" ref="N17:N80" si="0">I17/12</f>
        <v>0</v>
      </c>
    </row>
    <row r="18" spans="1:14" s="12" customFormat="1" ht="23.25" customHeight="1" x14ac:dyDescent="0.2">
      <c r="A18" s="85" t="s">
        <v>12</v>
      </c>
      <c r="B18" s="86" t="s">
        <v>11</v>
      </c>
      <c r="C18" s="24"/>
      <c r="D18" s="23"/>
      <c r="E18" s="23"/>
      <c r="F18" s="23"/>
      <c r="G18" s="24"/>
      <c r="H18" s="25"/>
      <c r="I18" s="24"/>
      <c r="J18" s="25"/>
      <c r="M18" s="13"/>
      <c r="N18" s="107">
        <f t="shared" si="0"/>
        <v>0</v>
      </c>
    </row>
    <row r="19" spans="1:14" s="12" customFormat="1" ht="117.75" customHeight="1" x14ac:dyDescent="0.2">
      <c r="A19" s="85" t="s">
        <v>124</v>
      </c>
      <c r="B19" s="86" t="s">
        <v>34</v>
      </c>
      <c r="C19" s="24"/>
      <c r="D19" s="23"/>
      <c r="E19" s="23"/>
      <c r="F19" s="23"/>
      <c r="G19" s="24"/>
      <c r="H19" s="25"/>
      <c r="I19" s="24"/>
      <c r="J19" s="25"/>
      <c r="M19" s="13"/>
      <c r="N19" s="107">
        <f t="shared" si="0"/>
        <v>0</v>
      </c>
    </row>
    <row r="20" spans="1:14" s="12" customFormat="1" ht="23.25" customHeight="1" x14ac:dyDescent="0.2">
      <c r="A20" s="85" t="s">
        <v>125</v>
      </c>
      <c r="B20" s="86" t="s">
        <v>11</v>
      </c>
      <c r="C20" s="24"/>
      <c r="D20" s="23"/>
      <c r="E20" s="23"/>
      <c r="F20" s="23"/>
      <c r="G20" s="24"/>
      <c r="H20" s="25"/>
      <c r="I20" s="24"/>
      <c r="J20" s="25"/>
      <c r="M20" s="13"/>
      <c r="N20" s="107">
        <f t="shared" si="0"/>
        <v>0</v>
      </c>
    </row>
    <row r="21" spans="1:14" s="12" customFormat="1" ht="21.75" customHeight="1" x14ac:dyDescent="0.2">
      <c r="A21" s="85" t="s">
        <v>133</v>
      </c>
      <c r="B21" s="86" t="s">
        <v>11</v>
      </c>
      <c r="C21" s="24"/>
      <c r="D21" s="23"/>
      <c r="E21" s="23"/>
      <c r="F21" s="23"/>
      <c r="G21" s="24"/>
      <c r="H21" s="25"/>
      <c r="I21" s="24"/>
      <c r="J21" s="25"/>
      <c r="M21" s="13"/>
      <c r="N21" s="107">
        <f t="shared" si="0"/>
        <v>0</v>
      </c>
    </row>
    <row r="22" spans="1:14" s="12" customFormat="1" ht="25.5" x14ac:dyDescent="0.2">
      <c r="A22" s="85" t="s">
        <v>98</v>
      </c>
      <c r="B22" s="86" t="s">
        <v>17</v>
      </c>
      <c r="C22" s="24"/>
      <c r="D22" s="23"/>
      <c r="E22" s="23"/>
      <c r="F22" s="23"/>
      <c r="G22" s="24"/>
      <c r="H22" s="25"/>
      <c r="I22" s="24"/>
      <c r="J22" s="25"/>
      <c r="M22" s="13"/>
      <c r="N22" s="107">
        <f t="shared" si="0"/>
        <v>0</v>
      </c>
    </row>
    <row r="23" spans="1:14" s="12" customFormat="1" ht="23.25" customHeight="1" x14ac:dyDescent="0.2">
      <c r="A23" s="85" t="s">
        <v>99</v>
      </c>
      <c r="B23" s="86" t="s">
        <v>23</v>
      </c>
      <c r="C23" s="24"/>
      <c r="D23" s="23"/>
      <c r="E23" s="23"/>
      <c r="F23" s="23"/>
      <c r="G23" s="24"/>
      <c r="H23" s="25"/>
      <c r="I23" s="24"/>
      <c r="J23" s="25"/>
      <c r="M23" s="13"/>
      <c r="N23" s="107">
        <f t="shared" si="0"/>
        <v>0</v>
      </c>
    </row>
    <row r="24" spans="1:14" s="12" customFormat="1" ht="20.25" customHeight="1" x14ac:dyDescent="0.2">
      <c r="A24" s="85" t="s">
        <v>158</v>
      </c>
      <c r="B24" s="86" t="s">
        <v>11</v>
      </c>
      <c r="C24" s="24"/>
      <c r="D24" s="23"/>
      <c r="E24" s="23"/>
      <c r="F24" s="23"/>
      <c r="G24" s="24"/>
      <c r="H24" s="25"/>
      <c r="I24" s="24"/>
      <c r="J24" s="25"/>
      <c r="M24" s="13"/>
      <c r="N24" s="107">
        <f t="shared" si="0"/>
        <v>0</v>
      </c>
    </row>
    <row r="25" spans="1:14" s="12" customFormat="1" ht="23.25" customHeight="1" x14ac:dyDescent="0.2">
      <c r="A25" s="85" t="s">
        <v>159</v>
      </c>
      <c r="B25" s="86" t="s">
        <v>11</v>
      </c>
      <c r="C25" s="24"/>
      <c r="D25" s="23"/>
      <c r="E25" s="23"/>
      <c r="F25" s="23"/>
      <c r="G25" s="24"/>
      <c r="H25" s="25"/>
      <c r="I25" s="24"/>
      <c r="J25" s="25"/>
      <c r="M25" s="13"/>
      <c r="N25" s="107"/>
    </row>
    <row r="26" spans="1:14" s="12" customFormat="1" ht="29.25" customHeight="1" x14ac:dyDescent="0.2">
      <c r="A26" s="85" t="s">
        <v>100</v>
      </c>
      <c r="B26" s="86" t="s">
        <v>32</v>
      </c>
      <c r="C26" s="24"/>
      <c r="D26" s="23"/>
      <c r="E26" s="23"/>
      <c r="F26" s="23"/>
      <c r="G26" s="24"/>
      <c r="H26" s="25"/>
      <c r="I26" s="24"/>
      <c r="J26" s="25"/>
      <c r="M26" s="13"/>
      <c r="N26" s="107">
        <f t="shared" si="0"/>
        <v>0</v>
      </c>
    </row>
    <row r="27" spans="1:14" s="12" customFormat="1" ht="24.75" customHeight="1" x14ac:dyDescent="0.2">
      <c r="A27" s="80" t="s">
        <v>68</v>
      </c>
      <c r="B27" s="81"/>
      <c r="C27" s="42"/>
      <c r="D27" s="41"/>
      <c r="E27" s="41"/>
      <c r="F27" s="41"/>
      <c r="G27" s="42"/>
      <c r="H27" s="82"/>
      <c r="I27" s="42"/>
      <c r="J27" s="25">
        <v>3.61</v>
      </c>
      <c r="K27" s="12">
        <v>2929</v>
      </c>
      <c r="M27" s="13"/>
      <c r="N27" s="107">
        <f t="shared" si="0"/>
        <v>0</v>
      </c>
    </row>
    <row r="28" spans="1:14" s="12" customFormat="1" ht="21" customHeight="1" x14ac:dyDescent="0.2">
      <c r="A28" s="83" t="s">
        <v>65</v>
      </c>
      <c r="B28" s="81" t="s">
        <v>11</v>
      </c>
      <c r="C28" s="42"/>
      <c r="D28" s="41"/>
      <c r="E28" s="41"/>
      <c r="F28" s="41"/>
      <c r="G28" s="42"/>
      <c r="H28" s="82"/>
      <c r="I28" s="42"/>
      <c r="J28" s="82">
        <v>0</v>
      </c>
      <c r="K28" s="12">
        <v>2929</v>
      </c>
      <c r="M28" s="13"/>
      <c r="N28" s="107">
        <f t="shared" si="0"/>
        <v>0</v>
      </c>
    </row>
    <row r="29" spans="1:14" s="12" customFormat="1" ht="21" customHeight="1" x14ac:dyDescent="0.2">
      <c r="A29" s="83" t="s">
        <v>144</v>
      </c>
      <c r="B29" s="81" t="s">
        <v>9</v>
      </c>
      <c r="C29" s="42"/>
      <c r="D29" s="41"/>
      <c r="E29" s="51" t="s">
        <v>110</v>
      </c>
      <c r="F29" s="41">
        <v>7723.18</v>
      </c>
      <c r="G29" s="42"/>
      <c r="H29" s="82"/>
      <c r="I29" s="42">
        <f>F29/K29</f>
        <v>2.64</v>
      </c>
      <c r="J29" s="82">
        <f>I29/12</f>
        <v>0.22</v>
      </c>
      <c r="K29" s="12">
        <v>2929</v>
      </c>
      <c r="M29" s="13"/>
      <c r="N29" s="107"/>
    </row>
    <row r="30" spans="1:14" s="12" customFormat="1" ht="21" customHeight="1" x14ac:dyDescent="0.2">
      <c r="A30" s="83" t="s">
        <v>145</v>
      </c>
      <c r="B30" s="81" t="s">
        <v>9</v>
      </c>
      <c r="C30" s="42"/>
      <c r="D30" s="41"/>
      <c r="E30" s="51" t="s">
        <v>110</v>
      </c>
      <c r="F30" s="41">
        <v>0</v>
      </c>
      <c r="G30" s="42"/>
      <c r="H30" s="82"/>
      <c r="I30" s="42">
        <f t="shared" ref="I30:I31" si="1">F30/K30</f>
        <v>0</v>
      </c>
      <c r="J30" s="82">
        <f t="shared" ref="J30:J31" si="2">I30/12</f>
        <v>0</v>
      </c>
      <c r="K30" s="12">
        <v>2929</v>
      </c>
      <c r="M30" s="13"/>
      <c r="N30" s="107"/>
    </row>
    <row r="31" spans="1:14" s="12" customFormat="1" ht="27.75" customHeight="1" x14ac:dyDescent="0.2">
      <c r="A31" s="83" t="s">
        <v>146</v>
      </c>
      <c r="B31" s="81" t="s">
        <v>9</v>
      </c>
      <c r="C31" s="42"/>
      <c r="D31" s="41"/>
      <c r="E31" s="51" t="s">
        <v>110</v>
      </c>
      <c r="F31" s="41">
        <v>0</v>
      </c>
      <c r="G31" s="42"/>
      <c r="H31" s="82"/>
      <c r="I31" s="42">
        <f t="shared" si="1"/>
        <v>0</v>
      </c>
      <c r="J31" s="82">
        <f t="shared" si="2"/>
        <v>0</v>
      </c>
      <c r="K31" s="12">
        <v>2929</v>
      </c>
      <c r="M31" s="13"/>
      <c r="N31" s="107"/>
    </row>
    <row r="32" spans="1:14" s="12" customFormat="1" ht="24.75" customHeight="1" x14ac:dyDescent="0.2">
      <c r="A32" s="80" t="s">
        <v>68</v>
      </c>
      <c r="B32" s="81"/>
      <c r="C32" s="42"/>
      <c r="D32" s="41"/>
      <c r="E32" s="41"/>
      <c r="F32" s="41"/>
      <c r="G32" s="42"/>
      <c r="H32" s="82"/>
      <c r="I32" s="42"/>
      <c r="J32" s="25">
        <f>J28+J29+J30+J31</f>
        <v>0.22</v>
      </c>
      <c r="M32" s="13"/>
      <c r="N32" s="107">
        <f t="shared" si="0"/>
        <v>0</v>
      </c>
    </row>
    <row r="33" spans="1:258" s="12" customFormat="1" ht="30" x14ac:dyDescent="0.2">
      <c r="A33" s="80" t="s">
        <v>13</v>
      </c>
      <c r="B33" s="87" t="s">
        <v>14</v>
      </c>
      <c r="C33" s="24">
        <f>H33*12</f>
        <v>0</v>
      </c>
      <c r="D33" s="23"/>
      <c r="E33" s="23" t="s">
        <v>109</v>
      </c>
      <c r="F33" s="23">
        <f>I33*K33</f>
        <v>49207.199999999997</v>
      </c>
      <c r="G33" s="24">
        <f>J33*12</f>
        <v>16.8</v>
      </c>
      <c r="H33" s="25"/>
      <c r="I33" s="24">
        <f>J33*12</f>
        <v>16.8</v>
      </c>
      <c r="J33" s="25">
        <v>1.4</v>
      </c>
      <c r="K33" s="12">
        <v>2929</v>
      </c>
      <c r="L33" s="12">
        <v>1.07</v>
      </c>
      <c r="M33" s="13">
        <v>1.1399999999999999</v>
      </c>
      <c r="N33" s="107">
        <f t="shared" si="0"/>
        <v>1.4</v>
      </c>
    </row>
    <row r="34" spans="1:258" s="12" customFormat="1" ht="18.75" x14ac:dyDescent="0.2">
      <c r="A34" s="85" t="s">
        <v>88</v>
      </c>
      <c r="B34" s="86" t="s">
        <v>14</v>
      </c>
      <c r="C34" s="24"/>
      <c r="D34" s="23"/>
      <c r="E34" s="23"/>
      <c r="F34" s="23"/>
      <c r="G34" s="24"/>
      <c r="H34" s="25"/>
      <c r="I34" s="24"/>
      <c r="J34" s="25"/>
      <c r="K34" s="26"/>
      <c r="L34" s="27"/>
      <c r="M34" s="28"/>
      <c r="N34" s="107">
        <f t="shared" si="0"/>
        <v>0</v>
      </c>
      <c r="O34" s="28"/>
      <c r="P34" s="29"/>
      <c r="Q34" s="28"/>
      <c r="R34" s="30"/>
      <c r="S34" s="26"/>
      <c r="T34" s="27"/>
      <c r="U34" s="28"/>
      <c r="V34" s="28"/>
      <c r="W34" s="28"/>
      <c r="X34" s="29"/>
      <c r="Y34" s="28"/>
      <c r="Z34" s="30"/>
      <c r="AA34" s="26"/>
      <c r="AB34" s="27"/>
      <c r="AC34" s="28"/>
      <c r="AD34" s="28"/>
      <c r="AE34" s="28"/>
      <c r="AF34" s="29"/>
      <c r="AG34" s="28"/>
      <c r="AH34" s="30"/>
      <c r="AI34" s="26"/>
      <c r="AJ34" s="27"/>
      <c r="AK34" s="28"/>
      <c r="AL34" s="28"/>
      <c r="AM34" s="28"/>
      <c r="AN34" s="29"/>
      <c r="AO34" s="28"/>
      <c r="AP34" s="30"/>
      <c r="AQ34" s="26"/>
      <c r="AR34" s="27"/>
      <c r="AS34" s="28"/>
      <c r="AT34" s="28"/>
      <c r="AU34" s="28"/>
      <c r="AV34" s="29"/>
      <c r="AW34" s="28"/>
      <c r="AX34" s="30"/>
      <c r="AY34" s="26"/>
      <c r="AZ34" s="27"/>
      <c r="BA34" s="28"/>
      <c r="BB34" s="28"/>
      <c r="BC34" s="28"/>
      <c r="BD34" s="29"/>
      <c r="BE34" s="28"/>
      <c r="BF34" s="30"/>
      <c r="BG34" s="26"/>
      <c r="BH34" s="27"/>
      <c r="BI34" s="28"/>
      <c r="BJ34" s="28"/>
      <c r="BK34" s="28"/>
      <c r="BL34" s="29"/>
      <c r="BM34" s="28"/>
      <c r="BN34" s="30"/>
      <c r="BO34" s="26"/>
      <c r="BP34" s="27"/>
      <c r="BQ34" s="28"/>
      <c r="BR34" s="28"/>
      <c r="BS34" s="31"/>
      <c r="BT34" s="32"/>
      <c r="BU34" s="22"/>
      <c r="BV34" s="33"/>
      <c r="BW34" s="34"/>
      <c r="BX34" s="35"/>
      <c r="BY34" s="22"/>
      <c r="BZ34" s="36"/>
      <c r="CA34" s="22"/>
      <c r="CB34" s="32"/>
      <c r="CC34" s="22"/>
      <c r="CD34" s="33"/>
      <c r="CE34" s="34"/>
      <c r="CF34" s="35"/>
      <c r="CG34" s="22"/>
      <c r="CH34" s="36"/>
      <c r="CI34" s="22"/>
      <c r="CJ34" s="32"/>
      <c r="CK34" s="22"/>
      <c r="CL34" s="33"/>
      <c r="CM34" s="34"/>
      <c r="CN34" s="35"/>
      <c r="CO34" s="22"/>
      <c r="CP34" s="36"/>
      <c r="CQ34" s="22"/>
      <c r="CR34" s="32"/>
      <c r="CS34" s="22"/>
      <c r="CT34" s="33"/>
      <c r="CU34" s="34"/>
      <c r="CV34" s="35"/>
      <c r="CW34" s="22"/>
      <c r="CX34" s="36"/>
      <c r="CY34" s="22"/>
      <c r="CZ34" s="32"/>
      <c r="DA34" s="22"/>
      <c r="DB34" s="33"/>
      <c r="DC34" s="34"/>
      <c r="DD34" s="35"/>
      <c r="DE34" s="22"/>
      <c r="DF34" s="36"/>
      <c r="DG34" s="22"/>
      <c r="DH34" s="32"/>
      <c r="DI34" s="22"/>
      <c r="DJ34" s="33"/>
      <c r="DK34" s="34"/>
      <c r="DL34" s="35"/>
      <c r="DM34" s="22"/>
      <c r="DN34" s="36"/>
      <c r="DO34" s="22"/>
      <c r="DP34" s="32"/>
      <c r="DQ34" s="22"/>
      <c r="DR34" s="33"/>
      <c r="DS34" s="34"/>
      <c r="DT34" s="35"/>
      <c r="DU34" s="22"/>
      <c r="DV34" s="36"/>
      <c r="DW34" s="22"/>
      <c r="DX34" s="32"/>
      <c r="DY34" s="22"/>
      <c r="DZ34" s="33"/>
      <c r="EA34" s="34"/>
      <c r="EB34" s="35"/>
      <c r="EC34" s="22"/>
      <c r="ED34" s="36"/>
      <c r="EE34" s="22"/>
      <c r="EF34" s="32"/>
      <c r="EG34" s="22"/>
      <c r="EH34" s="33"/>
      <c r="EI34" s="34"/>
      <c r="EJ34" s="35"/>
      <c r="EK34" s="22"/>
      <c r="EL34" s="36"/>
      <c r="EM34" s="22"/>
      <c r="EN34" s="32"/>
      <c r="EO34" s="22"/>
      <c r="EP34" s="33"/>
      <c r="EQ34" s="34"/>
      <c r="ER34" s="35"/>
      <c r="ES34" s="22"/>
      <c r="ET34" s="36"/>
      <c r="EU34" s="22"/>
      <c r="EV34" s="32"/>
      <c r="EW34" s="22"/>
      <c r="EX34" s="33"/>
      <c r="EY34" s="34"/>
      <c r="EZ34" s="35"/>
      <c r="FA34" s="22"/>
      <c r="FB34" s="36"/>
      <c r="FC34" s="22"/>
      <c r="FD34" s="32"/>
      <c r="FE34" s="22"/>
      <c r="FF34" s="33"/>
      <c r="FG34" s="34"/>
      <c r="FH34" s="35"/>
      <c r="FI34" s="22"/>
      <c r="FJ34" s="36"/>
      <c r="FK34" s="22"/>
      <c r="FL34" s="32"/>
      <c r="FM34" s="22"/>
      <c r="FN34" s="33"/>
      <c r="FO34" s="34"/>
      <c r="FP34" s="35"/>
      <c r="FQ34" s="22"/>
      <c r="FR34" s="36"/>
      <c r="FS34" s="22"/>
      <c r="FT34" s="32"/>
      <c r="FU34" s="22"/>
      <c r="FV34" s="33"/>
      <c r="FW34" s="34"/>
      <c r="FX34" s="35"/>
      <c r="FY34" s="22"/>
      <c r="FZ34" s="36"/>
      <c r="GA34" s="22"/>
      <c r="GB34" s="32"/>
      <c r="GC34" s="22"/>
      <c r="GD34" s="33"/>
      <c r="GE34" s="34"/>
      <c r="GF34" s="35"/>
      <c r="GG34" s="22"/>
      <c r="GH34" s="36"/>
      <c r="GI34" s="22"/>
      <c r="GJ34" s="32"/>
      <c r="GK34" s="22"/>
      <c r="GL34" s="33"/>
      <c r="GM34" s="34"/>
      <c r="GN34" s="35"/>
      <c r="GO34" s="22"/>
      <c r="GP34" s="36"/>
      <c r="GQ34" s="22"/>
      <c r="GR34" s="32"/>
      <c r="GS34" s="22"/>
      <c r="GT34" s="33"/>
      <c r="GU34" s="34"/>
      <c r="GV34" s="35"/>
      <c r="GW34" s="22"/>
      <c r="GX34" s="36"/>
      <c r="GY34" s="22"/>
      <c r="GZ34" s="32"/>
      <c r="HA34" s="22"/>
      <c r="HB34" s="33"/>
      <c r="HC34" s="34"/>
      <c r="HD34" s="35"/>
      <c r="HE34" s="22"/>
      <c r="HF34" s="36"/>
      <c r="HG34" s="22"/>
      <c r="HH34" s="32"/>
      <c r="HI34" s="22"/>
      <c r="HJ34" s="33"/>
      <c r="HK34" s="34"/>
      <c r="HL34" s="35"/>
      <c r="HM34" s="22"/>
      <c r="HN34" s="36"/>
      <c r="HO34" s="22"/>
      <c r="HP34" s="32"/>
      <c r="HQ34" s="22"/>
      <c r="HR34" s="33"/>
      <c r="HS34" s="34"/>
      <c r="HT34" s="35"/>
      <c r="HU34" s="22"/>
      <c r="HV34" s="36"/>
      <c r="HW34" s="22"/>
      <c r="HX34" s="32"/>
      <c r="HY34" s="22"/>
      <c r="HZ34" s="33"/>
      <c r="IA34" s="34"/>
      <c r="IB34" s="35"/>
      <c r="IC34" s="22"/>
      <c r="ID34" s="36"/>
      <c r="IE34" s="22"/>
      <c r="IF34" s="32"/>
      <c r="IG34" s="22"/>
      <c r="IH34" s="33"/>
      <c r="II34" s="34"/>
      <c r="IJ34" s="35"/>
      <c r="IK34" s="22"/>
      <c r="IL34" s="36"/>
      <c r="IM34" s="22"/>
      <c r="IN34" s="32"/>
      <c r="IO34" s="22"/>
      <c r="IP34" s="33"/>
      <c r="IQ34" s="34"/>
      <c r="IR34" s="35"/>
      <c r="IS34" s="22"/>
      <c r="IT34" s="36"/>
      <c r="IU34" s="22"/>
      <c r="IV34" s="32"/>
      <c r="IW34" s="22"/>
      <c r="IX34" s="33"/>
    </row>
    <row r="35" spans="1:258" s="12" customFormat="1" ht="18.75" x14ac:dyDescent="0.2">
      <c r="A35" s="85" t="s">
        <v>126</v>
      </c>
      <c r="B35" s="86" t="s">
        <v>127</v>
      </c>
      <c r="C35" s="24"/>
      <c r="D35" s="23"/>
      <c r="E35" s="23"/>
      <c r="F35" s="23"/>
      <c r="G35" s="24"/>
      <c r="H35" s="25"/>
      <c r="I35" s="24"/>
      <c r="J35" s="25"/>
      <c r="K35" s="26"/>
      <c r="L35" s="27"/>
      <c r="M35" s="28"/>
      <c r="N35" s="107">
        <f t="shared" si="0"/>
        <v>0</v>
      </c>
      <c r="O35" s="28"/>
      <c r="P35" s="29"/>
      <c r="Q35" s="28"/>
      <c r="R35" s="30"/>
      <c r="S35" s="26"/>
      <c r="T35" s="27"/>
      <c r="U35" s="28"/>
      <c r="V35" s="28"/>
      <c r="W35" s="28"/>
      <c r="X35" s="29"/>
      <c r="Y35" s="28"/>
      <c r="Z35" s="30"/>
      <c r="AA35" s="26"/>
      <c r="AB35" s="27"/>
      <c r="AC35" s="28"/>
      <c r="AD35" s="28"/>
      <c r="AE35" s="28"/>
      <c r="AF35" s="29"/>
      <c r="AG35" s="28"/>
      <c r="AH35" s="30"/>
      <c r="AI35" s="26"/>
      <c r="AJ35" s="27"/>
      <c r="AK35" s="28"/>
      <c r="AL35" s="28"/>
      <c r="AM35" s="28"/>
      <c r="AN35" s="29"/>
      <c r="AO35" s="28"/>
      <c r="AP35" s="30"/>
      <c r="AQ35" s="26"/>
      <c r="AR35" s="27"/>
      <c r="AS35" s="28"/>
      <c r="AT35" s="28"/>
      <c r="AU35" s="28"/>
      <c r="AV35" s="29"/>
      <c r="AW35" s="28"/>
      <c r="AX35" s="30"/>
      <c r="AY35" s="26"/>
      <c r="AZ35" s="27"/>
      <c r="BA35" s="28"/>
      <c r="BB35" s="28"/>
      <c r="BC35" s="28"/>
      <c r="BD35" s="29"/>
      <c r="BE35" s="28"/>
      <c r="BF35" s="30"/>
      <c r="BG35" s="26"/>
      <c r="BH35" s="27"/>
      <c r="BI35" s="28"/>
      <c r="BJ35" s="28"/>
      <c r="BK35" s="28"/>
      <c r="BL35" s="29"/>
      <c r="BM35" s="28"/>
      <c r="BN35" s="30"/>
      <c r="BO35" s="26"/>
      <c r="BP35" s="27"/>
      <c r="BQ35" s="28"/>
      <c r="BR35" s="28"/>
      <c r="BS35" s="31"/>
      <c r="BT35" s="32"/>
      <c r="BU35" s="22"/>
      <c r="BV35" s="33"/>
      <c r="BW35" s="34"/>
      <c r="BX35" s="35"/>
      <c r="BY35" s="22"/>
      <c r="BZ35" s="36"/>
      <c r="CA35" s="22"/>
      <c r="CB35" s="32"/>
      <c r="CC35" s="22"/>
      <c r="CD35" s="33"/>
      <c r="CE35" s="34"/>
      <c r="CF35" s="35"/>
      <c r="CG35" s="22"/>
      <c r="CH35" s="36"/>
      <c r="CI35" s="22"/>
      <c r="CJ35" s="32"/>
      <c r="CK35" s="22"/>
      <c r="CL35" s="33"/>
      <c r="CM35" s="34"/>
      <c r="CN35" s="35"/>
      <c r="CO35" s="22"/>
      <c r="CP35" s="36"/>
      <c r="CQ35" s="22"/>
      <c r="CR35" s="32"/>
      <c r="CS35" s="22"/>
      <c r="CT35" s="33"/>
      <c r="CU35" s="34"/>
      <c r="CV35" s="35"/>
      <c r="CW35" s="22"/>
      <c r="CX35" s="36"/>
      <c r="CY35" s="22"/>
      <c r="CZ35" s="32"/>
      <c r="DA35" s="22"/>
      <c r="DB35" s="33"/>
      <c r="DC35" s="34"/>
      <c r="DD35" s="35"/>
      <c r="DE35" s="22"/>
      <c r="DF35" s="36"/>
      <c r="DG35" s="22"/>
      <c r="DH35" s="32"/>
      <c r="DI35" s="22"/>
      <c r="DJ35" s="33"/>
      <c r="DK35" s="34"/>
      <c r="DL35" s="35"/>
      <c r="DM35" s="22"/>
      <c r="DN35" s="36"/>
      <c r="DO35" s="22"/>
      <c r="DP35" s="32"/>
      <c r="DQ35" s="22"/>
      <c r="DR35" s="33"/>
      <c r="DS35" s="34"/>
      <c r="DT35" s="35"/>
      <c r="DU35" s="22"/>
      <c r="DV35" s="36"/>
      <c r="DW35" s="22"/>
      <c r="DX35" s="32"/>
      <c r="DY35" s="22"/>
      <c r="DZ35" s="33"/>
      <c r="EA35" s="34"/>
      <c r="EB35" s="35"/>
      <c r="EC35" s="22"/>
      <c r="ED35" s="36"/>
      <c r="EE35" s="22"/>
      <c r="EF35" s="32"/>
      <c r="EG35" s="22"/>
      <c r="EH35" s="33"/>
      <c r="EI35" s="34"/>
      <c r="EJ35" s="35"/>
      <c r="EK35" s="22"/>
      <c r="EL35" s="36"/>
      <c r="EM35" s="22"/>
      <c r="EN35" s="32"/>
      <c r="EO35" s="22"/>
      <c r="EP35" s="33"/>
      <c r="EQ35" s="34"/>
      <c r="ER35" s="35"/>
      <c r="ES35" s="22"/>
      <c r="ET35" s="36"/>
      <c r="EU35" s="22"/>
      <c r="EV35" s="32"/>
      <c r="EW35" s="22"/>
      <c r="EX35" s="33"/>
      <c r="EY35" s="34"/>
      <c r="EZ35" s="35"/>
      <c r="FA35" s="22"/>
      <c r="FB35" s="36"/>
      <c r="FC35" s="22"/>
      <c r="FD35" s="32"/>
      <c r="FE35" s="22"/>
      <c r="FF35" s="33"/>
      <c r="FG35" s="34"/>
      <c r="FH35" s="35"/>
      <c r="FI35" s="22"/>
      <c r="FJ35" s="36"/>
      <c r="FK35" s="22"/>
      <c r="FL35" s="32"/>
      <c r="FM35" s="22"/>
      <c r="FN35" s="33"/>
      <c r="FO35" s="34"/>
      <c r="FP35" s="35"/>
      <c r="FQ35" s="22"/>
      <c r="FR35" s="36"/>
      <c r="FS35" s="22"/>
      <c r="FT35" s="32"/>
      <c r="FU35" s="22"/>
      <c r="FV35" s="33"/>
      <c r="FW35" s="34"/>
      <c r="FX35" s="35"/>
      <c r="FY35" s="22"/>
      <c r="FZ35" s="36"/>
      <c r="GA35" s="22"/>
      <c r="GB35" s="32"/>
      <c r="GC35" s="22"/>
      <c r="GD35" s="33"/>
      <c r="GE35" s="34"/>
      <c r="GF35" s="35"/>
      <c r="GG35" s="22"/>
      <c r="GH35" s="36"/>
      <c r="GI35" s="22"/>
      <c r="GJ35" s="32"/>
      <c r="GK35" s="22"/>
      <c r="GL35" s="33"/>
      <c r="GM35" s="34"/>
      <c r="GN35" s="35"/>
      <c r="GO35" s="22"/>
      <c r="GP35" s="36"/>
      <c r="GQ35" s="22"/>
      <c r="GR35" s="32"/>
      <c r="GS35" s="22"/>
      <c r="GT35" s="33"/>
      <c r="GU35" s="34"/>
      <c r="GV35" s="35"/>
      <c r="GW35" s="22"/>
      <c r="GX35" s="36"/>
      <c r="GY35" s="22"/>
      <c r="GZ35" s="32"/>
      <c r="HA35" s="22"/>
      <c r="HB35" s="33"/>
      <c r="HC35" s="34"/>
      <c r="HD35" s="35"/>
      <c r="HE35" s="22"/>
      <c r="HF35" s="36"/>
      <c r="HG35" s="22"/>
      <c r="HH35" s="32"/>
      <c r="HI35" s="22"/>
      <c r="HJ35" s="33"/>
      <c r="HK35" s="34"/>
      <c r="HL35" s="35"/>
      <c r="HM35" s="22"/>
      <c r="HN35" s="36"/>
      <c r="HO35" s="22"/>
      <c r="HP35" s="32"/>
      <c r="HQ35" s="22"/>
      <c r="HR35" s="33"/>
      <c r="HS35" s="34"/>
      <c r="HT35" s="35"/>
      <c r="HU35" s="22"/>
      <c r="HV35" s="36"/>
      <c r="HW35" s="22"/>
      <c r="HX35" s="32"/>
      <c r="HY35" s="22"/>
      <c r="HZ35" s="33"/>
      <c r="IA35" s="34"/>
      <c r="IB35" s="35"/>
      <c r="IC35" s="22"/>
      <c r="ID35" s="36"/>
      <c r="IE35" s="22"/>
      <c r="IF35" s="32"/>
      <c r="IG35" s="22"/>
      <c r="IH35" s="33"/>
      <c r="II35" s="34"/>
      <c r="IJ35" s="35"/>
      <c r="IK35" s="22"/>
      <c r="IL35" s="36"/>
      <c r="IM35" s="22"/>
      <c r="IN35" s="32"/>
      <c r="IO35" s="22"/>
      <c r="IP35" s="33"/>
      <c r="IQ35" s="34"/>
      <c r="IR35" s="35"/>
      <c r="IS35" s="22"/>
      <c r="IT35" s="36"/>
      <c r="IU35" s="22"/>
      <c r="IV35" s="32"/>
      <c r="IW35" s="22"/>
      <c r="IX35" s="33"/>
    </row>
    <row r="36" spans="1:258" s="12" customFormat="1" ht="18.75" x14ac:dyDescent="0.2">
      <c r="A36" s="85" t="s">
        <v>81</v>
      </c>
      <c r="B36" s="86" t="s">
        <v>89</v>
      </c>
      <c r="C36" s="24"/>
      <c r="D36" s="23"/>
      <c r="E36" s="23"/>
      <c r="F36" s="23"/>
      <c r="G36" s="24"/>
      <c r="H36" s="25"/>
      <c r="I36" s="24"/>
      <c r="J36" s="25"/>
      <c r="K36" s="26"/>
      <c r="L36" s="27"/>
      <c r="M36" s="28"/>
      <c r="N36" s="107">
        <f t="shared" si="0"/>
        <v>0</v>
      </c>
      <c r="O36" s="28"/>
      <c r="P36" s="29"/>
      <c r="Q36" s="28"/>
      <c r="R36" s="30"/>
      <c r="S36" s="26"/>
      <c r="T36" s="27"/>
      <c r="U36" s="28"/>
      <c r="V36" s="28"/>
      <c r="W36" s="28"/>
      <c r="X36" s="29"/>
      <c r="Y36" s="28"/>
      <c r="Z36" s="30"/>
      <c r="AA36" s="26"/>
      <c r="AB36" s="27"/>
      <c r="AC36" s="28"/>
      <c r="AD36" s="28"/>
      <c r="AE36" s="28"/>
      <c r="AF36" s="29"/>
      <c r="AG36" s="28"/>
      <c r="AH36" s="30"/>
      <c r="AI36" s="26"/>
      <c r="AJ36" s="27"/>
      <c r="AK36" s="28"/>
      <c r="AL36" s="28"/>
      <c r="AM36" s="28"/>
      <c r="AN36" s="29"/>
      <c r="AO36" s="28"/>
      <c r="AP36" s="30"/>
      <c r="AQ36" s="26"/>
      <c r="AR36" s="27"/>
      <c r="AS36" s="28"/>
      <c r="AT36" s="28"/>
      <c r="AU36" s="28"/>
      <c r="AV36" s="29"/>
      <c r="AW36" s="28"/>
      <c r="AX36" s="30"/>
      <c r="AY36" s="26"/>
      <c r="AZ36" s="27"/>
      <c r="BA36" s="28"/>
      <c r="BB36" s="28"/>
      <c r="BC36" s="28"/>
      <c r="BD36" s="29"/>
      <c r="BE36" s="28"/>
      <c r="BF36" s="30"/>
      <c r="BG36" s="26"/>
      <c r="BH36" s="27"/>
      <c r="BI36" s="28"/>
      <c r="BJ36" s="28"/>
      <c r="BK36" s="28"/>
      <c r="BL36" s="29"/>
      <c r="BM36" s="28"/>
      <c r="BN36" s="30"/>
      <c r="BO36" s="26"/>
      <c r="BP36" s="27"/>
      <c r="BQ36" s="28"/>
      <c r="BR36" s="28"/>
      <c r="BS36" s="31"/>
      <c r="BT36" s="32"/>
      <c r="BU36" s="22"/>
      <c r="BV36" s="33"/>
      <c r="BW36" s="34"/>
      <c r="BX36" s="35"/>
      <c r="BY36" s="22"/>
      <c r="BZ36" s="36"/>
      <c r="CA36" s="22"/>
      <c r="CB36" s="32"/>
      <c r="CC36" s="22"/>
      <c r="CD36" s="33"/>
      <c r="CE36" s="34"/>
      <c r="CF36" s="35"/>
      <c r="CG36" s="22"/>
      <c r="CH36" s="36"/>
      <c r="CI36" s="22"/>
      <c r="CJ36" s="32"/>
      <c r="CK36" s="22"/>
      <c r="CL36" s="33"/>
      <c r="CM36" s="34"/>
      <c r="CN36" s="35"/>
      <c r="CO36" s="22"/>
      <c r="CP36" s="36"/>
      <c r="CQ36" s="22"/>
      <c r="CR36" s="32"/>
      <c r="CS36" s="22"/>
      <c r="CT36" s="33"/>
      <c r="CU36" s="34"/>
      <c r="CV36" s="35"/>
      <c r="CW36" s="22"/>
      <c r="CX36" s="36"/>
      <c r="CY36" s="22"/>
      <c r="CZ36" s="32"/>
      <c r="DA36" s="22"/>
      <c r="DB36" s="33"/>
      <c r="DC36" s="34"/>
      <c r="DD36" s="35"/>
      <c r="DE36" s="22"/>
      <c r="DF36" s="36"/>
      <c r="DG36" s="22"/>
      <c r="DH36" s="32"/>
      <c r="DI36" s="22"/>
      <c r="DJ36" s="33"/>
      <c r="DK36" s="34"/>
      <c r="DL36" s="35"/>
      <c r="DM36" s="22"/>
      <c r="DN36" s="36"/>
      <c r="DO36" s="22"/>
      <c r="DP36" s="32"/>
      <c r="DQ36" s="22"/>
      <c r="DR36" s="33"/>
      <c r="DS36" s="34"/>
      <c r="DT36" s="35"/>
      <c r="DU36" s="22"/>
      <c r="DV36" s="36"/>
      <c r="DW36" s="22"/>
      <c r="DX36" s="32"/>
      <c r="DY36" s="22"/>
      <c r="DZ36" s="33"/>
      <c r="EA36" s="34"/>
      <c r="EB36" s="35"/>
      <c r="EC36" s="22"/>
      <c r="ED36" s="36"/>
      <c r="EE36" s="22"/>
      <c r="EF36" s="32"/>
      <c r="EG36" s="22"/>
      <c r="EH36" s="33"/>
      <c r="EI36" s="34"/>
      <c r="EJ36" s="35"/>
      <c r="EK36" s="22"/>
      <c r="EL36" s="36"/>
      <c r="EM36" s="22"/>
      <c r="EN36" s="32"/>
      <c r="EO36" s="22"/>
      <c r="EP36" s="33"/>
      <c r="EQ36" s="34"/>
      <c r="ER36" s="35"/>
      <c r="ES36" s="22"/>
      <c r="ET36" s="36"/>
      <c r="EU36" s="22"/>
      <c r="EV36" s="32"/>
      <c r="EW36" s="22"/>
      <c r="EX36" s="33"/>
      <c r="EY36" s="34"/>
      <c r="EZ36" s="35"/>
      <c r="FA36" s="22"/>
      <c r="FB36" s="36"/>
      <c r="FC36" s="22"/>
      <c r="FD36" s="32"/>
      <c r="FE36" s="22"/>
      <c r="FF36" s="33"/>
      <c r="FG36" s="34"/>
      <c r="FH36" s="35"/>
      <c r="FI36" s="22"/>
      <c r="FJ36" s="36"/>
      <c r="FK36" s="22"/>
      <c r="FL36" s="32"/>
      <c r="FM36" s="22"/>
      <c r="FN36" s="33"/>
      <c r="FO36" s="34"/>
      <c r="FP36" s="35"/>
      <c r="FQ36" s="22"/>
      <c r="FR36" s="36"/>
      <c r="FS36" s="22"/>
      <c r="FT36" s="32"/>
      <c r="FU36" s="22"/>
      <c r="FV36" s="33"/>
      <c r="FW36" s="34"/>
      <c r="FX36" s="35"/>
      <c r="FY36" s="22"/>
      <c r="FZ36" s="36"/>
      <c r="GA36" s="22"/>
      <c r="GB36" s="32"/>
      <c r="GC36" s="22"/>
      <c r="GD36" s="33"/>
      <c r="GE36" s="34"/>
      <c r="GF36" s="35"/>
      <c r="GG36" s="22"/>
      <c r="GH36" s="36"/>
      <c r="GI36" s="22"/>
      <c r="GJ36" s="32"/>
      <c r="GK36" s="22"/>
      <c r="GL36" s="33"/>
      <c r="GM36" s="34"/>
      <c r="GN36" s="35"/>
      <c r="GO36" s="22"/>
      <c r="GP36" s="36"/>
      <c r="GQ36" s="22"/>
      <c r="GR36" s="32"/>
      <c r="GS36" s="22"/>
      <c r="GT36" s="33"/>
      <c r="GU36" s="34"/>
      <c r="GV36" s="35"/>
      <c r="GW36" s="22"/>
      <c r="GX36" s="36"/>
      <c r="GY36" s="22"/>
      <c r="GZ36" s="32"/>
      <c r="HA36" s="22"/>
      <c r="HB36" s="33"/>
      <c r="HC36" s="34"/>
      <c r="HD36" s="35"/>
      <c r="HE36" s="22"/>
      <c r="HF36" s="36"/>
      <c r="HG36" s="22"/>
      <c r="HH36" s="32"/>
      <c r="HI36" s="22"/>
      <c r="HJ36" s="33"/>
      <c r="HK36" s="34"/>
      <c r="HL36" s="35"/>
      <c r="HM36" s="22"/>
      <c r="HN36" s="36"/>
      <c r="HO36" s="22"/>
      <c r="HP36" s="32"/>
      <c r="HQ36" s="22"/>
      <c r="HR36" s="33"/>
      <c r="HS36" s="34"/>
      <c r="HT36" s="35"/>
      <c r="HU36" s="22"/>
      <c r="HV36" s="36"/>
      <c r="HW36" s="22"/>
      <c r="HX36" s="32"/>
      <c r="HY36" s="22"/>
      <c r="HZ36" s="33"/>
      <c r="IA36" s="34"/>
      <c r="IB36" s="35"/>
      <c r="IC36" s="22"/>
      <c r="ID36" s="36"/>
      <c r="IE36" s="22"/>
      <c r="IF36" s="32"/>
      <c r="IG36" s="22"/>
      <c r="IH36" s="33"/>
      <c r="II36" s="34"/>
      <c r="IJ36" s="35"/>
      <c r="IK36" s="22"/>
      <c r="IL36" s="36"/>
      <c r="IM36" s="22"/>
      <c r="IN36" s="32"/>
      <c r="IO36" s="22"/>
      <c r="IP36" s="33"/>
      <c r="IQ36" s="34"/>
      <c r="IR36" s="35"/>
      <c r="IS36" s="22"/>
      <c r="IT36" s="36"/>
      <c r="IU36" s="22"/>
      <c r="IV36" s="32"/>
      <c r="IW36" s="22"/>
      <c r="IX36" s="33"/>
    </row>
    <row r="37" spans="1:258" s="12" customFormat="1" ht="18.75" x14ac:dyDescent="0.2">
      <c r="A37" s="85" t="s">
        <v>15</v>
      </c>
      <c r="B37" s="86" t="s">
        <v>14</v>
      </c>
      <c r="C37" s="24"/>
      <c r="D37" s="23"/>
      <c r="E37" s="23"/>
      <c r="F37" s="23"/>
      <c r="G37" s="24"/>
      <c r="H37" s="25"/>
      <c r="I37" s="24"/>
      <c r="J37" s="25"/>
      <c r="K37" s="26"/>
      <c r="L37" s="27"/>
      <c r="M37" s="28"/>
      <c r="N37" s="107">
        <f t="shared" si="0"/>
        <v>0</v>
      </c>
      <c r="O37" s="28"/>
      <c r="P37" s="29"/>
      <c r="Q37" s="28"/>
      <c r="R37" s="30"/>
      <c r="S37" s="26"/>
      <c r="T37" s="27"/>
      <c r="U37" s="28"/>
      <c r="V37" s="28"/>
      <c r="W37" s="28"/>
      <c r="X37" s="29"/>
      <c r="Y37" s="28"/>
      <c r="Z37" s="30"/>
      <c r="AA37" s="26"/>
      <c r="AB37" s="27"/>
      <c r="AC37" s="28"/>
      <c r="AD37" s="28"/>
      <c r="AE37" s="28"/>
      <c r="AF37" s="29"/>
      <c r="AG37" s="28"/>
      <c r="AH37" s="30"/>
      <c r="AI37" s="26"/>
      <c r="AJ37" s="27"/>
      <c r="AK37" s="28"/>
      <c r="AL37" s="28"/>
      <c r="AM37" s="28"/>
      <c r="AN37" s="29"/>
      <c r="AO37" s="28"/>
      <c r="AP37" s="30"/>
      <c r="AQ37" s="26"/>
      <c r="AR37" s="27"/>
      <c r="AS37" s="28"/>
      <c r="AT37" s="28"/>
      <c r="AU37" s="28"/>
      <c r="AV37" s="29"/>
      <c r="AW37" s="28"/>
      <c r="AX37" s="30"/>
      <c r="AY37" s="26"/>
      <c r="AZ37" s="27"/>
      <c r="BA37" s="28"/>
      <c r="BB37" s="28"/>
      <c r="BC37" s="28"/>
      <c r="BD37" s="29"/>
      <c r="BE37" s="28"/>
      <c r="BF37" s="30"/>
      <c r="BG37" s="26"/>
      <c r="BH37" s="27"/>
      <c r="BI37" s="28"/>
      <c r="BJ37" s="28"/>
      <c r="BK37" s="28"/>
      <c r="BL37" s="29"/>
      <c r="BM37" s="28"/>
      <c r="BN37" s="30"/>
      <c r="BO37" s="26"/>
      <c r="BP37" s="27"/>
      <c r="BQ37" s="28"/>
      <c r="BR37" s="28"/>
      <c r="BS37" s="31"/>
      <c r="BT37" s="32"/>
      <c r="BU37" s="22"/>
      <c r="BV37" s="33"/>
      <c r="BW37" s="34"/>
      <c r="BX37" s="35"/>
      <c r="BY37" s="22"/>
      <c r="BZ37" s="36"/>
      <c r="CA37" s="22"/>
      <c r="CB37" s="32"/>
      <c r="CC37" s="22"/>
      <c r="CD37" s="33"/>
      <c r="CE37" s="34"/>
      <c r="CF37" s="35"/>
      <c r="CG37" s="22"/>
      <c r="CH37" s="36"/>
      <c r="CI37" s="22"/>
      <c r="CJ37" s="32"/>
      <c r="CK37" s="22"/>
      <c r="CL37" s="33"/>
      <c r="CM37" s="34"/>
      <c r="CN37" s="35"/>
      <c r="CO37" s="22"/>
      <c r="CP37" s="36"/>
      <c r="CQ37" s="22"/>
      <c r="CR37" s="32"/>
      <c r="CS37" s="22"/>
      <c r="CT37" s="33"/>
      <c r="CU37" s="34"/>
      <c r="CV37" s="35"/>
      <c r="CW37" s="22"/>
      <c r="CX37" s="36"/>
      <c r="CY37" s="22"/>
      <c r="CZ37" s="32"/>
      <c r="DA37" s="22"/>
      <c r="DB37" s="33"/>
      <c r="DC37" s="34"/>
      <c r="DD37" s="35"/>
      <c r="DE37" s="22"/>
      <c r="DF37" s="36"/>
      <c r="DG37" s="22"/>
      <c r="DH37" s="32"/>
      <c r="DI37" s="22"/>
      <c r="DJ37" s="33"/>
      <c r="DK37" s="34"/>
      <c r="DL37" s="35"/>
      <c r="DM37" s="22"/>
      <c r="DN37" s="36"/>
      <c r="DO37" s="22"/>
      <c r="DP37" s="32"/>
      <c r="DQ37" s="22"/>
      <c r="DR37" s="33"/>
      <c r="DS37" s="34"/>
      <c r="DT37" s="35"/>
      <c r="DU37" s="22"/>
      <c r="DV37" s="36"/>
      <c r="DW37" s="22"/>
      <c r="DX37" s="32"/>
      <c r="DY37" s="22"/>
      <c r="DZ37" s="33"/>
      <c r="EA37" s="34"/>
      <c r="EB37" s="35"/>
      <c r="EC37" s="22"/>
      <c r="ED37" s="36"/>
      <c r="EE37" s="22"/>
      <c r="EF37" s="32"/>
      <c r="EG37" s="22"/>
      <c r="EH37" s="33"/>
      <c r="EI37" s="34"/>
      <c r="EJ37" s="35"/>
      <c r="EK37" s="22"/>
      <c r="EL37" s="36"/>
      <c r="EM37" s="22"/>
      <c r="EN37" s="32"/>
      <c r="EO37" s="22"/>
      <c r="EP37" s="33"/>
      <c r="EQ37" s="34"/>
      <c r="ER37" s="35"/>
      <c r="ES37" s="22"/>
      <c r="ET37" s="36"/>
      <c r="EU37" s="22"/>
      <c r="EV37" s="32"/>
      <c r="EW37" s="22"/>
      <c r="EX37" s="33"/>
      <c r="EY37" s="34"/>
      <c r="EZ37" s="35"/>
      <c r="FA37" s="22"/>
      <c r="FB37" s="36"/>
      <c r="FC37" s="22"/>
      <c r="FD37" s="32"/>
      <c r="FE37" s="22"/>
      <c r="FF37" s="33"/>
      <c r="FG37" s="34"/>
      <c r="FH37" s="35"/>
      <c r="FI37" s="22"/>
      <c r="FJ37" s="36"/>
      <c r="FK37" s="22"/>
      <c r="FL37" s="32"/>
      <c r="FM37" s="22"/>
      <c r="FN37" s="33"/>
      <c r="FO37" s="34"/>
      <c r="FP37" s="35"/>
      <c r="FQ37" s="22"/>
      <c r="FR37" s="36"/>
      <c r="FS37" s="22"/>
      <c r="FT37" s="32"/>
      <c r="FU37" s="22"/>
      <c r="FV37" s="33"/>
      <c r="FW37" s="34"/>
      <c r="FX37" s="35"/>
      <c r="FY37" s="22"/>
      <c r="FZ37" s="36"/>
      <c r="GA37" s="22"/>
      <c r="GB37" s="32"/>
      <c r="GC37" s="22"/>
      <c r="GD37" s="33"/>
      <c r="GE37" s="34"/>
      <c r="GF37" s="35"/>
      <c r="GG37" s="22"/>
      <c r="GH37" s="36"/>
      <c r="GI37" s="22"/>
      <c r="GJ37" s="32"/>
      <c r="GK37" s="22"/>
      <c r="GL37" s="33"/>
      <c r="GM37" s="34"/>
      <c r="GN37" s="35"/>
      <c r="GO37" s="22"/>
      <c r="GP37" s="36"/>
      <c r="GQ37" s="22"/>
      <c r="GR37" s="32"/>
      <c r="GS37" s="22"/>
      <c r="GT37" s="33"/>
      <c r="GU37" s="34"/>
      <c r="GV37" s="35"/>
      <c r="GW37" s="22"/>
      <c r="GX37" s="36"/>
      <c r="GY37" s="22"/>
      <c r="GZ37" s="32"/>
      <c r="HA37" s="22"/>
      <c r="HB37" s="33"/>
      <c r="HC37" s="34"/>
      <c r="HD37" s="35"/>
      <c r="HE37" s="22"/>
      <c r="HF37" s="36"/>
      <c r="HG37" s="22"/>
      <c r="HH37" s="32"/>
      <c r="HI37" s="22"/>
      <c r="HJ37" s="33"/>
      <c r="HK37" s="34"/>
      <c r="HL37" s="35"/>
      <c r="HM37" s="22"/>
      <c r="HN37" s="36"/>
      <c r="HO37" s="22"/>
      <c r="HP37" s="32"/>
      <c r="HQ37" s="22"/>
      <c r="HR37" s="33"/>
      <c r="HS37" s="34"/>
      <c r="HT37" s="35"/>
      <c r="HU37" s="22"/>
      <c r="HV37" s="36"/>
      <c r="HW37" s="22"/>
      <c r="HX37" s="32"/>
      <c r="HY37" s="22"/>
      <c r="HZ37" s="33"/>
      <c r="IA37" s="34"/>
      <c r="IB37" s="35"/>
      <c r="IC37" s="22"/>
      <c r="ID37" s="36"/>
      <c r="IE37" s="22"/>
      <c r="IF37" s="32"/>
      <c r="IG37" s="22"/>
      <c r="IH37" s="33"/>
      <c r="II37" s="34"/>
      <c r="IJ37" s="35"/>
      <c r="IK37" s="22"/>
      <c r="IL37" s="36"/>
      <c r="IM37" s="22"/>
      <c r="IN37" s="32"/>
      <c r="IO37" s="22"/>
      <c r="IP37" s="33"/>
      <c r="IQ37" s="34"/>
      <c r="IR37" s="35"/>
      <c r="IS37" s="22"/>
      <c r="IT37" s="36"/>
      <c r="IU37" s="22"/>
      <c r="IV37" s="32"/>
      <c r="IW37" s="22"/>
      <c r="IX37" s="33"/>
    </row>
    <row r="38" spans="1:258" s="12" customFormat="1" ht="25.5" x14ac:dyDescent="0.2">
      <c r="A38" s="85" t="s">
        <v>16</v>
      </c>
      <c r="B38" s="86" t="s">
        <v>17</v>
      </c>
      <c r="C38" s="24"/>
      <c r="D38" s="23"/>
      <c r="E38" s="23"/>
      <c r="F38" s="23"/>
      <c r="G38" s="24"/>
      <c r="H38" s="25"/>
      <c r="I38" s="24"/>
      <c r="J38" s="25"/>
      <c r="K38" s="26"/>
      <c r="L38" s="27"/>
      <c r="M38" s="28"/>
      <c r="N38" s="107">
        <f t="shared" si="0"/>
        <v>0</v>
      </c>
      <c r="O38" s="28"/>
      <c r="P38" s="29"/>
      <c r="Q38" s="28"/>
      <c r="R38" s="30"/>
      <c r="S38" s="26"/>
      <c r="T38" s="27"/>
      <c r="U38" s="28"/>
      <c r="V38" s="28"/>
      <c r="W38" s="28"/>
      <c r="X38" s="29"/>
      <c r="Y38" s="28"/>
      <c r="Z38" s="30"/>
      <c r="AA38" s="26"/>
      <c r="AB38" s="27"/>
      <c r="AC38" s="28"/>
      <c r="AD38" s="28"/>
      <c r="AE38" s="28"/>
      <c r="AF38" s="29"/>
      <c r="AG38" s="28"/>
      <c r="AH38" s="30"/>
      <c r="AI38" s="26"/>
      <c r="AJ38" s="27"/>
      <c r="AK38" s="28"/>
      <c r="AL38" s="28"/>
      <c r="AM38" s="28"/>
      <c r="AN38" s="29"/>
      <c r="AO38" s="28"/>
      <c r="AP38" s="30"/>
      <c r="AQ38" s="26"/>
      <c r="AR38" s="27"/>
      <c r="AS38" s="28"/>
      <c r="AT38" s="28"/>
      <c r="AU38" s="28"/>
      <c r="AV38" s="29"/>
      <c r="AW38" s="28"/>
      <c r="AX38" s="30"/>
      <c r="AY38" s="26"/>
      <c r="AZ38" s="27"/>
      <c r="BA38" s="28"/>
      <c r="BB38" s="28"/>
      <c r="BC38" s="28"/>
      <c r="BD38" s="29"/>
      <c r="BE38" s="28"/>
      <c r="BF38" s="30"/>
      <c r="BG38" s="26"/>
      <c r="BH38" s="27"/>
      <c r="BI38" s="28"/>
      <c r="BJ38" s="28"/>
      <c r="BK38" s="28"/>
      <c r="BL38" s="29"/>
      <c r="BM38" s="28"/>
      <c r="BN38" s="30"/>
      <c r="BO38" s="26"/>
      <c r="BP38" s="27"/>
      <c r="BQ38" s="28"/>
      <c r="BR38" s="28"/>
      <c r="BS38" s="31"/>
      <c r="BT38" s="32"/>
      <c r="BU38" s="22"/>
      <c r="BV38" s="33"/>
      <c r="BW38" s="34"/>
      <c r="BX38" s="35"/>
      <c r="BY38" s="22"/>
      <c r="BZ38" s="36"/>
      <c r="CA38" s="22"/>
      <c r="CB38" s="32"/>
      <c r="CC38" s="22"/>
      <c r="CD38" s="33"/>
      <c r="CE38" s="34"/>
      <c r="CF38" s="35"/>
      <c r="CG38" s="22"/>
      <c r="CH38" s="36"/>
      <c r="CI38" s="22"/>
      <c r="CJ38" s="32"/>
      <c r="CK38" s="22"/>
      <c r="CL38" s="33"/>
      <c r="CM38" s="34"/>
      <c r="CN38" s="35"/>
      <c r="CO38" s="22"/>
      <c r="CP38" s="36"/>
      <c r="CQ38" s="22"/>
      <c r="CR38" s="32"/>
      <c r="CS38" s="22"/>
      <c r="CT38" s="33"/>
      <c r="CU38" s="34"/>
      <c r="CV38" s="35"/>
      <c r="CW38" s="22"/>
      <c r="CX38" s="36"/>
      <c r="CY38" s="22"/>
      <c r="CZ38" s="32"/>
      <c r="DA38" s="22"/>
      <c r="DB38" s="33"/>
      <c r="DC38" s="34"/>
      <c r="DD38" s="35"/>
      <c r="DE38" s="22"/>
      <c r="DF38" s="36"/>
      <c r="DG38" s="22"/>
      <c r="DH38" s="32"/>
      <c r="DI38" s="22"/>
      <c r="DJ38" s="33"/>
      <c r="DK38" s="34"/>
      <c r="DL38" s="35"/>
      <c r="DM38" s="22"/>
      <c r="DN38" s="36"/>
      <c r="DO38" s="22"/>
      <c r="DP38" s="32"/>
      <c r="DQ38" s="22"/>
      <c r="DR38" s="33"/>
      <c r="DS38" s="34"/>
      <c r="DT38" s="35"/>
      <c r="DU38" s="22"/>
      <c r="DV38" s="36"/>
      <c r="DW38" s="22"/>
      <c r="DX38" s="32"/>
      <c r="DY38" s="22"/>
      <c r="DZ38" s="33"/>
      <c r="EA38" s="34"/>
      <c r="EB38" s="35"/>
      <c r="EC38" s="22"/>
      <c r="ED38" s="36"/>
      <c r="EE38" s="22"/>
      <c r="EF38" s="32"/>
      <c r="EG38" s="22"/>
      <c r="EH38" s="33"/>
      <c r="EI38" s="34"/>
      <c r="EJ38" s="35"/>
      <c r="EK38" s="22"/>
      <c r="EL38" s="36"/>
      <c r="EM38" s="22"/>
      <c r="EN38" s="32"/>
      <c r="EO38" s="22"/>
      <c r="EP38" s="33"/>
      <c r="EQ38" s="34"/>
      <c r="ER38" s="35"/>
      <c r="ES38" s="22"/>
      <c r="ET38" s="36"/>
      <c r="EU38" s="22"/>
      <c r="EV38" s="32"/>
      <c r="EW38" s="22"/>
      <c r="EX38" s="33"/>
      <c r="EY38" s="34"/>
      <c r="EZ38" s="35"/>
      <c r="FA38" s="22"/>
      <c r="FB38" s="36"/>
      <c r="FC38" s="22"/>
      <c r="FD38" s="32"/>
      <c r="FE38" s="22"/>
      <c r="FF38" s="33"/>
      <c r="FG38" s="34"/>
      <c r="FH38" s="35"/>
      <c r="FI38" s="22"/>
      <c r="FJ38" s="36"/>
      <c r="FK38" s="22"/>
      <c r="FL38" s="32"/>
      <c r="FM38" s="22"/>
      <c r="FN38" s="33"/>
      <c r="FO38" s="34"/>
      <c r="FP38" s="35"/>
      <c r="FQ38" s="22"/>
      <c r="FR38" s="36"/>
      <c r="FS38" s="22"/>
      <c r="FT38" s="32"/>
      <c r="FU38" s="22"/>
      <c r="FV38" s="33"/>
      <c r="FW38" s="34"/>
      <c r="FX38" s="35"/>
      <c r="FY38" s="22"/>
      <c r="FZ38" s="36"/>
      <c r="GA38" s="22"/>
      <c r="GB38" s="32"/>
      <c r="GC38" s="22"/>
      <c r="GD38" s="33"/>
      <c r="GE38" s="34"/>
      <c r="GF38" s="35"/>
      <c r="GG38" s="22"/>
      <c r="GH38" s="36"/>
      <c r="GI38" s="22"/>
      <c r="GJ38" s="32"/>
      <c r="GK38" s="22"/>
      <c r="GL38" s="33"/>
      <c r="GM38" s="34"/>
      <c r="GN38" s="35"/>
      <c r="GO38" s="22"/>
      <c r="GP38" s="36"/>
      <c r="GQ38" s="22"/>
      <c r="GR38" s="32"/>
      <c r="GS38" s="22"/>
      <c r="GT38" s="33"/>
      <c r="GU38" s="34"/>
      <c r="GV38" s="35"/>
      <c r="GW38" s="22"/>
      <c r="GX38" s="36"/>
      <c r="GY38" s="22"/>
      <c r="GZ38" s="32"/>
      <c r="HA38" s="22"/>
      <c r="HB38" s="33"/>
      <c r="HC38" s="34"/>
      <c r="HD38" s="35"/>
      <c r="HE38" s="22"/>
      <c r="HF38" s="36"/>
      <c r="HG38" s="22"/>
      <c r="HH38" s="32"/>
      <c r="HI38" s="22"/>
      <c r="HJ38" s="33"/>
      <c r="HK38" s="34"/>
      <c r="HL38" s="35"/>
      <c r="HM38" s="22"/>
      <c r="HN38" s="36"/>
      <c r="HO38" s="22"/>
      <c r="HP38" s="32"/>
      <c r="HQ38" s="22"/>
      <c r="HR38" s="33"/>
      <c r="HS38" s="34"/>
      <c r="HT38" s="35"/>
      <c r="HU38" s="22"/>
      <c r="HV38" s="36"/>
      <c r="HW38" s="22"/>
      <c r="HX38" s="32"/>
      <c r="HY38" s="22"/>
      <c r="HZ38" s="33"/>
      <c r="IA38" s="34"/>
      <c r="IB38" s="35"/>
      <c r="IC38" s="22"/>
      <c r="ID38" s="36"/>
      <c r="IE38" s="22"/>
      <c r="IF38" s="32"/>
      <c r="IG38" s="22"/>
      <c r="IH38" s="33"/>
      <c r="II38" s="34"/>
      <c r="IJ38" s="35"/>
      <c r="IK38" s="22"/>
      <c r="IL38" s="36"/>
      <c r="IM38" s="22"/>
      <c r="IN38" s="32"/>
      <c r="IO38" s="22"/>
      <c r="IP38" s="33"/>
      <c r="IQ38" s="34"/>
      <c r="IR38" s="35"/>
      <c r="IS38" s="22"/>
      <c r="IT38" s="36"/>
      <c r="IU38" s="22"/>
      <c r="IV38" s="32"/>
      <c r="IW38" s="22"/>
      <c r="IX38" s="33"/>
    </row>
    <row r="39" spans="1:258" s="12" customFormat="1" ht="18.75" x14ac:dyDescent="0.2">
      <c r="A39" s="85" t="s">
        <v>18</v>
      </c>
      <c r="B39" s="86" t="s">
        <v>14</v>
      </c>
      <c r="C39" s="24"/>
      <c r="D39" s="23"/>
      <c r="E39" s="23"/>
      <c r="F39" s="23"/>
      <c r="G39" s="24"/>
      <c r="H39" s="25"/>
      <c r="I39" s="24"/>
      <c r="J39" s="25"/>
      <c r="K39" s="26"/>
      <c r="L39" s="27"/>
      <c r="M39" s="28"/>
      <c r="N39" s="107">
        <f t="shared" si="0"/>
        <v>0</v>
      </c>
      <c r="O39" s="28"/>
      <c r="P39" s="29"/>
      <c r="Q39" s="28"/>
      <c r="R39" s="30"/>
      <c r="S39" s="26"/>
      <c r="T39" s="27"/>
      <c r="U39" s="28"/>
      <c r="V39" s="28"/>
      <c r="W39" s="28"/>
      <c r="X39" s="29"/>
      <c r="Y39" s="28"/>
      <c r="Z39" s="30"/>
      <c r="AA39" s="26"/>
      <c r="AB39" s="27"/>
      <c r="AC39" s="28"/>
      <c r="AD39" s="28"/>
      <c r="AE39" s="28"/>
      <c r="AF39" s="29"/>
      <c r="AG39" s="28"/>
      <c r="AH39" s="30"/>
      <c r="AI39" s="26"/>
      <c r="AJ39" s="27"/>
      <c r="AK39" s="28"/>
      <c r="AL39" s="28"/>
      <c r="AM39" s="28"/>
      <c r="AN39" s="29"/>
      <c r="AO39" s="28"/>
      <c r="AP39" s="30"/>
      <c r="AQ39" s="26"/>
      <c r="AR39" s="27"/>
      <c r="AS39" s="28"/>
      <c r="AT39" s="28"/>
      <c r="AU39" s="28"/>
      <c r="AV39" s="29"/>
      <c r="AW39" s="28"/>
      <c r="AX39" s="30"/>
      <c r="AY39" s="26"/>
      <c r="AZ39" s="27"/>
      <c r="BA39" s="28"/>
      <c r="BB39" s="28"/>
      <c r="BC39" s="28"/>
      <c r="BD39" s="29"/>
      <c r="BE39" s="28"/>
      <c r="BF39" s="30"/>
      <c r="BG39" s="26"/>
      <c r="BH39" s="27"/>
      <c r="BI39" s="28"/>
      <c r="BJ39" s="28"/>
      <c r="BK39" s="28"/>
      <c r="BL39" s="29"/>
      <c r="BM39" s="28"/>
      <c r="BN39" s="30"/>
      <c r="BO39" s="26"/>
      <c r="BP39" s="27"/>
      <c r="BQ39" s="28"/>
      <c r="BR39" s="28"/>
      <c r="BS39" s="31"/>
      <c r="BT39" s="32"/>
      <c r="BU39" s="22"/>
      <c r="BV39" s="33"/>
      <c r="BW39" s="34"/>
      <c r="BX39" s="35"/>
      <c r="BY39" s="22"/>
      <c r="BZ39" s="36"/>
      <c r="CA39" s="22"/>
      <c r="CB39" s="32"/>
      <c r="CC39" s="22"/>
      <c r="CD39" s="33"/>
      <c r="CE39" s="34"/>
      <c r="CF39" s="35"/>
      <c r="CG39" s="22"/>
      <c r="CH39" s="36"/>
      <c r="CI39" s="22"/>
      <c r="CJ39" s="32"/>
      <c r="CK39" s="22"/>
      <c r="CL39" s="33"/>
      <c r="CM39" s="34"/>
      <c r="CN39" s="35"/>
      <c r="CO39" s="22"/>
      <c r="CP39" s="36"/>
      <c r="CQ39" s="22"/>
      <c r="CR39" s="32"/>
      <c r="CS39" s="22"/>
      <c r="CT39" s="33"/>
      <c r="CU39" s="34"/>
      <c r="CV39" s="35"/>
      <c r="CW39" s="22"/>
      <c r="CX39" s="36"/>
      <c r="CY39" s="22"/>
      <c r="CZ39" s="32"/>
      <c r="DA39" s="22"/>
      <c r="DB39" s="33"/>
      <c r="DC39" s="34"/>
      <c r="DD39" s="35"/>
      <c r="DE39" s="22"/>
      <c r="DF39" s="36"/>
      <c r="DG39" s="22"/>
      <c r="DH39" s="32"/>
      <c r="DI39" s="22"/>
      <c r="DJ39" s="33"/>
      <c r="DK39" s="34"/>
      <c r="DL39" s="35"/>
      <c r="DM39" s="22"/>
      <c r="DN39" s="36"/>
      <c r="DO39" s="22"/>
      <c r="DP39" s="32"/>
      <c r="DQ39" s="22"/>
      <c r="DR39" s="33"/>
      <c r="DS39" s="34"/>
      <c r="DT39" s="35"/>
      <c r="DU39" s="22"/>
      <c r="DV39" s="36"/>
      <c r="DW39" s="22"/>
      <c r="DX39" s="32"/>
      <c r="DY39" s="22"/>
      <c r="DZ39" s="33"/>
      <c r="EA39" s="34"/>
      <c r="EB39" s="35"/>
      <c r="EC39" s="22"/>
      <c r="ED39" s="36"/>
      <c r="EE39" s="22"/>
      <c r="EF39" s="32"/>
      <c r="EG39" s="22"/>
      <c r="EH39" s="33"/>
      <c r="EI39" s="34"/>
      <c r="EJ39" s="35"/>
      <c r="EK39" s="22"/>
      <c r="EL39" s="36"/>
      <c r="EM39" s="22"/>
      <c r="EN39" s="32"/>
      <c r="EO39" s="22"/>
      <c r="EP39" s="33"/>
      <c r="EQ39" s="34"/>
      <c r="ER39" s="35"/>
      <c r="ES39" s="22"/>
      <c r="ET39" s="36"/>
      <c r="EU39" s="22"/>
      <c r="EV39" s="32"/>
      <c r="EW39" s="22"/>
      <c r="EX39" s="33"/>
      <c r="EY39" s="34"/>
      <c r="EZ39" s="35"/>
      <c r="FA39" s="22"/>
      <c r="FB39" s="36"/>
      <c r="FC39" s="22"/>
      <c r="FD39" s="32"/>
      <c r="FE39" s="22"/>
      <c r="FF39" s="33"/>
      <c r="FG39" s="34"/>
      <c r="FH39" s="35"/>
      <c r="FI39" s="22"/>
      <c r="FJ39" s="36"/>
      <c r="FK39" s="22"/>
      <c r="FL39" s="32"/>
      <c r="FM39" s="22"/>
      <c r="FN39" s="33"/>
      <c r="FO39" s="34"/>
      <c r="FP39" s="35"/>
      <c r="FQ39" s="22"/>
      <c r="FR39" s="36"/>
      <c r="FS39" s="22"/>
      <c r="FT39" s="32"/>
      <c r="FU39" s="22"/>
      <c r="FV39" s="33"/>
      <c r="FW39" s="34"/>
      <c r="FX39" s="35"/>
      <c r="FY39" s="22"/>
      <c r="FZ39" s="36"/>
      <c r="GA39" s="22"/>
      <c r="GB39" s="32"/>
      <c r="GC39" s="22"/>
      <c r="GD39" s="33"/>
      <c r="GE39" s="34"/>
      <c r="GF39" s="35"/>
      <c r="GG39" s="22"/>
      <c r="GH39" s="36"/>
      <c r="GI39" s="22"/>
      <c r="GJ39" s="32"/>
      <c r="GK39" s="22"/>
      <c r="GL39" s="33"/>
      <c r="GM39" s="34"/>
      <c r="GN39" s="35"/>
      <c r="GO39" s="22"/>
      <c r="GP39" s="36"/>
      <c r="GQ39" s="22"/>
      <c r="GR39" s="32"/>
      <c r="GS39" s="22"/>
      <c r="GT39" s="33"/>
      <c r="GU39" s="34"/>
      <c r="GV39" s="35"/>
      <c r="GW39" s="22"/>
      <c r="GX39" s="36"/>
      <c r="GY39" s="22"/>
      <c r="GZ39" s="32"/>
      <c r="HA39" s="22"/>
      <c r="HB39" s="33"/>
      <c r="HC39" s="34"/>
      <c r="HD39" s="35"/>
      <c r="HE39" s="22"/>
      <c r="HF39" s="36"/>
      <c r="HG39" s="22"/>
      <c r="HH39" s="32"/>
      <c r="HI39" s="22"/>
      <c r="HJ39" s="33"/>
      <c r="HK39" s="34"/>
      <c r="HL39" s="35"/>
      <c r="HM39" s="22"/>
      <c r="HN39" s="36"/>
      <c r="HO39" s="22"/>
      <c r="HP39" s="32"/>
      <c r="HQ39" s="22"/>
      <c r="HR39" s="33"/>
      <c r="HS39" s="34"/>
      <c r="HT39" s="35"/>
      <c r="HU39" s="22"/>
      <c r="HV39" s="36"/>
      <c r="HW39" s="22"/>
      <c r="HX39" s="32"/>
      <c r="HY39" s="22"/>
      <c r="HZ39" s="33"/>
      <c r="IA39" s="34"/>
      <c r="IB39" s="35"/>
      <c r="IC39" s="22"/>
      <c r="ID39" s="36"/>
      <c r="IE39" s="22"/>
      <c r="IF39" s="32"/>
      <c r="IG39" s="22"/>
      <c r="IH39" s="33"/>
      <c r="II39" s="34"/>
      <c r="IJ39" s="35"/>
      <c r="IK39" s="22"/>
      <c r="IL39" s="36"/>
      <c r="IM39" s="22"/>
      <c r="IN39" s="32"/>
      <c r="IO39" s="22"/>
      <c r="IP39" s="33"/>
      <c r="IQ39" s="34"/>
      <c r="IR39" s="35"/>
      <c r="IS39" s="22"/>
      <c r="IT39" s="36"/>
      <c r="IU39" s="22"/>
      <c r="IV39" s="32"/>
      <c r="IW39" s="22"/>
      <c r="IX39" s="33"/>
    </row>
    <row r="40" spans="1:258" s="12" customFormat="1" ht="18.75" x14ac:dyDescent="0.2">
      <c r="A40" s="85" t="s">
        <v>19</v>
      </c>
      <c r="B40" s="86" t="s">
        <v>14</v>
      </c>
      <c r="C40" s="24"/>
      <c r="D40" s="23"/>
      <c r="E40" s="23"/>
      <c r="F40" s="23"/>
      <c r="G40" s="24"/>
      <c r="H40" s="25"/>
      <c r="I40" s="24"/>
      <c r="J40" s="25"/>
      <c r="K40" s="26"/>
      <c r="L40" s="27"/>
      <c r="M40" s="28"/>
      <c r="N40" s="107">
        <f t="shared" si="0"/>
        <v>0</v>
      </c>
      <c r="O40" s="28"/>
      <c r="P40" s="29"/>
      <c r="Q40" s="28"/>
      <c r="R40" s="30"/>
      <c r="S40" s="26"/>
      <c r="T40" s="27"/>
      <c r="U40" s="28"/>
      <c r="V40" s="28"/>
      <c r="W40" s="28"/>
      <c r="X40" s="29"/>
      <c r="Y40" s="28"/>
      <c r="Z40" s="30"/>
      <c r="AA40" s="26"/>
      <c r="AB40" s="27"/>
      <c r="AC40" s="28"/>
      <c r="AD40" s="28"/>
      <c r="AE40" s="28"/>
      <c r="AF40" s="29"/>
      <c r="AG40" s="28"/>
      <c r="AH40" s="30"/>
      <c r="AI40" s="26"/>
      <c r="AJ40" s="27"/>
      <c r="AK40" s="28"/>
      <c r="AL40" s="28"/>
      <c r="AM40" s="28"/>
      <c r="AN40" s="29"/>
      <c r="AO40" s="28"/>
      <c r="AP40" s="30"/>
      <c r="AQ40" s="26"/>
      <c r="AR40" s="27"/>
      <c r="AS40" s="28"/>
      <c r="AT40" s="28"/>
      <c r="AU40" s="28"/>
      <c r="AV40" s="29"/>
      <c r="AW40" s="28"/>
      <c r="AX40" s="30"/>
      <c r="AY40" s="26"/>
      <c r="AZ40" s="27"/>
      <c r="BA40" s="28"/>
      <c r="BB40" s="28"/>
      <c r="BC40" s="28"/>
      <c r="BD40" s="29"/>
      <c r="BE40" s="28"/>
      <c r="BF40" s="30"/>
      <c r="BG40" s="26"/>
      <c r="BH40" s="27"/>
      <c r="BI40" s="28"/>
      <c r="BJ40" s="28"/>
      <c r="BK40" s="28"/>
      <c r="BL40" s="29"/>
      <c r="BM40" s="28"/>
      <c r="BN40" s="30"/>
      <c r="BO40" s="26"/>
      <c r="BP40" s="27"/>
      <c r="BQ40" s="28"/>
      <c r="BR40" s="28"/>
      <c r="BS40" s="31"/>
      <c r="BT40" s="32"/>
      <c r="BU40" s="22"/>
      <c r="BV40" s="33"/>
      <c r="BW40" s="34"/>
      <c r="BX40" s="35"/>
      <c r="BY40" s="22"/>
      <c r="BZ40" s="36"/>
      <c r="CA40" s="22"/>
      <c r="CB40" s="32"/>
      <c r="CC40" s="22"/>
      <c r="CD40" s="33"/>
      <c r="CE40" s="34"/>
      <c r="CF40" s="35"/>
      <c r="CG40" s="22"/>
      <c r="CH40" s="36"/>
      <c r="CI40" s="22"/>
      <c r="CJ40" s="32"/>
      <c r="CK40" s="22"/>
      <c r="CL40" s="33"/>
      <c r="CM40" s="34"/>
      <c r="CN40" s="35"/>
      <c r="CO40" s="22"/>
      <c r="CP40" s="36"/>
      <c r="CQ40" s="22"/>
      <c r="CR40" s="32"/>
      <c r="CS40" s="22"/>
      <c r="CT40" s="33"/>
      <c r="CU40" s="34"/>
      <c r="CV40" s="35"/>
      <c r="CW40" s="22"/>
      <c r="CX40" s="36"/>
      <c r="CY40" s="22"/>
      <c r="CZ40" s="32"/>
      <c r="DA40" s="22"/>
      <c r="DB40" s="33"/>
      <c r="DC40" s="34"/>
      <c r="DD40" s="35"/>
      <c r="DE40" s="22"/>
      <c r="DF40" s="36"/>
      <c r="DG40" s="22"/>
      <c r="DH40" s="32"/>
      <c r="DI40" s="22"/>
      <c r="DJ40" s="33"/>
      <c r="DK40" s="34"/>
      <c r="DL40" s="35"/>
      <c r="DM40" s="22"/>
      <c r="DN40" s="36"/>
      <c r="DO40" s="22"/>
      <c r="DP40" s="32"/>
      <c r="DQ40" s="22"/>
      <c r="DR40" s="33"/>
      <c r="DS40" s="34"/>
      <c r="DT40" s="35"/>
      <c r="DU40" s="22"/>
      <c r="DV40" s="36"/>
      <c r="DW40" s="22"/>
      <c r="DX40" s="32"/>
      <c r="DY40" s="22"/>
      <c r="DZ40" s="33"/>
      <c r="EA40" s="34"/>
      <c r="EB40" s="35"/>
      <c r="EC40" s="22"/>
      <c r="ED40" s="36"/>
      <c r="EE40" s="22"/>
      <c r="EF40" s="32"/>
      <c r="EG40" s="22"/>
      <c r="EH40" s="33"/>
      <c r="EI40" s="34"/>
      <c r="EJ40" s="35"/>
      <c r="EK40" s="22"/>
      <c r="EL40" s="36"/>
      <c r="EM40" s="22"/>
      <c r="EN40" s="32"/>
      <c r="EO40" s="22"/>
      <c r="EP40" s="33"/>
      <c r="EQ40" s="34"/>
      <c r="ER40" s="35"/>
      <c r="ES40" s="22"/>
      <c r="ET40" s="36"/>
      <c r="EU40" s="22"/>
      <c r="EV40" s="32"/>
      <c r="EW40" s="22"/>
      <c r="EX40" s="33"/>
      <c r="EY40" s="34"/>
      <c r="EZ40" s="35"/>
      <c r="FA40" s="22"/>
      <c r="FB40" s="36"/>
      <c r="FC40" s="22"/>
      <c r="FD40" s="32"/>
      <c r="FE40" s="22"/>
      <c r="FF40" s="33"/>
      <c r="FG40" s="34"/>
      <c r="FH40" s="35"/>
      <c r="FI40" s="22"/>
      <c r="FJ40" s="36"/>
      <c r="FK40" s="22"/>
      <c r="FL40" s="32"/>
      <c r="FM40" s="22"/>
      <c r="FN40" s="33"/>
      <c r="FO40" s="34"/>
      <c r="FP40" s="35"/>
      <c r="FQ40" s="22"/>
      <c r="FR40" s="36"/>
      <c r="FS40" s="22"/>
      <c r="FT40" s="32"/>
      <c r="FU40" s="22"/>
      <c r="FV40" s="33"/>
      <c r="FW40" s="34"/>
      <c r="FX40" s="35"/>
      <c r="FY40" s="22"/>
      <c r="FZ40" s="36"/>
      <c r="GA40" s="22"/>
      <c r="GB40" s="32"/>
      <c r="GC40" s="22"/>
      <c r="GD40" s="33"/>
      <c r="GE40" s="34"/>
      <c r="GF40" s="35"/>
      <c r="GG40" s="22"/>
      <c r="GH40" s="36"/>
      <c r="GI40" s="22"/>
      <c r="GJ40" s="32"/>
      <c r="GK40" s="22"/>
      <c r="GL40" s="33"/>
      <c r="GM40" s="34"/>
      <c r="GN40" s="35"/>
      <c r="GO40" s="22"/>
      <c r="GP40" s="36"/>
      <c r="GQ40" s="22"/>
      <c r="GR40" s="32"/>
      <c r="GS40" s="22"/>
      <c r="GT40" s="33"/>
      <c r="GU40" s="34"/>
      <c r="GV40" s="35"/>
      <c r="GW40" s="22"/>
      <c r="GX40" s="36"/>
      <c r="GY40" s="22"/>
      <c r="GZ40" s="32"/>
      <c r="HA40" s="22"/>
      <c r="HB40" s="33"/>
      <c r="HC40" s="34"/>
      <c r="HD40" s="35"/>
      <c r="HE40" s="22"/>
      <c r="HF40" s="36"/>
      <c r="HG40" s="22"/>
      <c r="HH40" s="32"/>
      <c r="HI40" s="22"/>
      <c r="HJ40" s="33"/>
      <c r="HK40" s="34"/>
      <c r="HL40" s="35"/>
      <c r="HM40" s="22"/>
      <c r="HN40" s="36"/>
      <c r="HO40" s="22"/>
      <c r="HP40" s="32"/>
      <c r="HQ40" s="22"/>
      <c r="HR40" s="33"/>
      <c r="HS40" s="34"/>
      <c r="HT40" s="35"/>
      <c r="HU40" s="22"/>
      <c r="HV40" s="36"/>
      <c r="HW40" s="22"/>
      <c r="HX40" s="32"/>
      <c r="HY40" s="22"/>
      <c r="HZ40" s="33"/>
      <c r="IA40" s="34"/>
      <c r="IB40" s="35"/>
      <c r="IC40" s="22"/>
      <c r="ID40" s="36"/>
      <c r="IE40" s="22"/>
      <c r="IF40" s="32"/>
      <c r="IG40" s="22"/>
      <c r="IH40" s="33"/>
      <c r="II40" s="34"/>
      <c r="IJ40" s="35"/>
      <c r="IK40" s="22"/>
      <c r="IL40" s="36"/>
      <c r="IM40" s="22"/>
      <c r="IN40" s="32"/>
      <c r="IO40" s="22"/>
      <c r="IP40" s="33"/>
      <c r="IQ40" s="34"/>
      <c r="IR40" s="35"/>
      <c r="IS40" s="22"/>
      <c r="IT40" s="36"/>
      <c r="IU40" s="22"/>
      <c r="IV40" s="32"/>
      <c r="IW40" s="22"/>
      <c r="IX40" s="33"/>
    </row>
    <row r="41" spans="1:258" s="12" customFormat="1" ht="25.5" x14ac:dyDescent="0.2">
      <c r="A41" s="85" t="s">
        <v>20</v>
      </c>
      <c r="B41" s="86" t="s">
        <v>21</v>
      </c>
      <c r="C41" s="24"/>
      <c r="D41" s="23"/>
      <c r="E41" s="23"/>
      <c r="F41" s="23"/>
      <c r="G41" s="24"/>
      <c r="H41" s="25"/>
      <c r="I41" s="24"/>
      <c r="J41" s="25"/>
      <c r="K41" s="26"/>
      <c r="L41" s="27"/>
      <c r="M41" s="28"/>
      <c r="N41" s="107">
        <f t="shared" si="0"/>
        <v>0</v>
      </c>
      <c r="O41" s="28"/>
      <c r="P41" s="29"/>
      <c r="Q41" s="28"/>
      <c r="R41" s="30"/>
      <c r="S41" s="26"/>
      <c r="T41" s="27"/>
      <c r="U41" s="28"/>
      <c r="V41" s="28"/>
      <c r="W41" s="28"/>
      <c r="X41" s="29"/>
      <c r="Y41" s="28"/>
      <c r="Z41" s="30"/>
      <c r="AA41" s="26"/>
      <c r="AB41" s="27"/>
      <c r="AC41" s="28"/>
      <c r="AD41" s="28"/>
      <c r="AE41" s="28"/>
      <c r="AF41" s="29"/>
      <c r="AG41" s="28"/>
      <c r="AH41" s="30"/>
      <c r="AI41" s="26"/>
      <c r="AJ41" s="27"/>
      <c r="AK41" s="28"/>
      <c r="AL41" s="28"/>
      <c r="AM41" s="28"/>
      <c r="AN41" s="29"/>
      <c r="AO41" s="28"/>
      <c r="AP41" s="30"/>
      <c r="AQ41" s="26"/>
      <c r="AR41" s="27"/>
      <c r="AS41" s="28"/>
      <c r="AT41" s="28"/>
      <c r="AU41" s="28"/>
      <c r="AV41" s="29"/>
      <c r="AW41" s="28"/>
      <c r="AX41" s="30"/>
      <c r="AY41" s="26"/>
      <c r="AZ41" s="27"/>
      <c r="BA41" s="28"/>
      <c r="BB41" s="28"/>
      <c r="BC41" s="28"/>
      <c r="BD41" s="29"/>
      <c r="BE41" s="28"/>
      <c r="BF41" s="30"/>
      <c r="BG41" s="26"/>
      <c r="BH41" s="27"/>
      <c r="BI41" s="28"/>
      <c r="BJ41" s="28"/>
      <c r="BK41" s="28"/>
      <c r="BL41" s="29"/>
      <c r="BM41" s="28"/>
      <c r="BN41" s="30"/>
      <c r="BO41" s="26"/>
      <c r="BP41" s="27"/>
      <c r="BQ41" s="28"/>
      <c r="BR41" s="28"/>
      <c r="BS41" s="31"/>
      <c r="BT41" s="32"/>
      <c r="BU41" s="22"/>
      <c r="BV41" s="33"/>
      <c r="BW41" s="34"/>
      <c r="BX41" s="35"/>
      <c r="BY41" s="22"/>
      <c r="BZ41" s="36"/>
      <c r="CA41" s="22"/>
      <c r="CB41" s="32"/>
      <c r="CC41" s="22"/>
      <c r="CD41" s="33"/>
      <c r="CE41" s="34"/>
      <c r="CF41" s="35"/>
      <c r="CG41" s="22"/>
      <c r="CH41" s="36"/>
      <c r="CI41" s="22"/>
      <c r="CJ41" s="32"/>
      <c r="CK41" s="22"/>
      <c r="CL41" s="33"/>
      <c r="CM41" s="34"/>
      <c r="CN41" s="35"/>
      <c r="CO41" s="22"/>
      <c r="CP41" s="36"/>
      <c r="CQ41" s="22"/>
      <c r="CR41" s="32"/>
      <c r="CS41" s="22"/>
      <c r="CT41" s="33"/>
      <c r="CU41" s="34"/>
      <c r="CV41" s="35"/>
      <c r="CW41" s="22"/>
      <c r="CX41" s="36"/>
      <c r="CY41" s="22"/>
      <c r="CZ41" s="32"/>
      <c r="DA41" s="22"/>
      <c r="DB41" s="33"/>
      <c r="DC41" s="34"/>
      <c r="DD41" s="35"/>
      <c r="DE41" s="22"/>
      <c r="DF41" s="36"/>
      <c r="DG41" s="22"/>
      <c r="DH41" s="32"/>
      <c r="DI41" s="22"/>
      <c r="DJ41" s="33"/>
      <c r="DK41" s="34"/>
      <c r="DL41" s="35"/>
      <c r="DM41" s="22"/>
      <c r="DN41" s="36"/>
      <c r="DO41" s="22"/>
      <c r="DP41" s="32"/>
      <c r="DQ41" s="22"/>
      <c r="DR41" s="33"/>
      <c r="DS41" s="34"/>
      <c r="DT41" s="35"/>
      <c r="DU41" s="22"/>
      <c r="DV41" s="36"/>
      <c r="DW41" s="22"/>
      <c r="DX41" s="32"/>
      <c r="DY41" s="22"/>
      <c r="DZ41" s="33"/>
      <c r="EA41" s="34"/>
      <c r="EB41" s="35"/>
      <c r="EC41" s="22"/>
      <c r="ED41" s="36"/>
      <c r="EE41" s="22"/>
      <c r="EF41" s="32"/>
      <c r="EG41" s="22"/>
      <c r="EH41" s="33"/>
      <c r="EI41" s="34"/>
      <c r="EJ41" s="35"/>
      <c r="EK41" s="22"/>
      <c r="EL41" s="36"/>
      <c r="EM41" s="22"/>
      <c r="EN41" s="32"/>
      <c r="EO41" s="22"/>
      <c r="EP41" s="33"/>
      <c r="EQ41" s="34"/>
      <c r="ER41" s="35"/>
      <c r="ES41" s="22"/>
      <c r="ET41" s="36"/>
      <c r="EU41" s="22"/>
      <c r="EV41" s="32"/>
      <c r="EW41" s="22"/>
      <c r="EX41" s="33"/>
      <c r="EY41" s="34"/>
      <c r="EZ41" s="35"/>
      <c r="FA41" s="22"/>
      <c r="FB41" s="36"/>
      <c r="FC41" s="22"/>
      <c r="FD41" s="32"/>
      <c r="FE41" s="22"/>
      <c r="FF41" s="33"/>
      <c r="FG41" s="34"/>
      <c r="FH41" s="35"/>
      <c r="FI41" s="22"/>
      <c r="FJ41" s="36"/>
      <c r="FK41" s="22"/>
      <c r="FL41" s="32"/>
      <c r="FM41" s="22"/>
      <c r="FN41" s="33"/>
      <c r="FO41" s="34"/>
      <c r="FP41" s="35"/>
      <c r="FQ41" s="22"/>
      <c r="FR41" s="36"/>
      <c r="FS41" s="22"/>
      <c r="FT41" s="32"/>
      <c r="FU41" s="22"/>
      <c r="FV41" s="33"/>
      <c r="FW41" s="34"/>
      <c r="FX41" s="35"/>
      <c r="FY41" s="22"/>
      <c r="FZ41" s="36"/>
      <c r="GA41" s="22"/>
      <c r="GB41" s="32"/>
      <c r="GC41" s="22"/>
      <c r="GD41" s="33"/>
      <c r="GE41" s="34"/>
      <c r="GF41" s="35"/>
      <c r="GG41" s="22"/>
      <c r="GH41" s="36"/>
      <c r="GI41" s="22"/>
      <c r="GJ41" s="32"/>
      <c r="GK41" s="22"/>
      <c r="GL41" s="33"/>
      <c r="GM41" s="34"/>
      <c r="GN41" s="35"/>
      <c r="GO41" s="22"/>
      <c r="GP41" s="36"/>
      <c r="GQ41" s="22"/>
      <c r="GR41" s="32"/>
      <c r="GS41" s="22"/>
      <c r="GT41" s="33"/>
      <c r="GU41" s="34"/>
      <c r="GV41" s="35"/>
      <c r="GW41" s="22"/>
      <c r="GX41" s="36"/>
      <c r="GY41" s="22"/>
      <c r="GZ41" s="32"/>
      <c r="HA41" s="22"/>
      <c r="HB41" s="33"/>
      <c r="HC41" s="34"/>
      <c r="HD41" s="35"/>
      <c r="HE41" s="22"/>
      <c r="HF41" s="36"/>
      <c r="HG41" s="22"/>
      <c r="HH41" s="32"/>
      <c r="HI41" s="22"/>
      <c r="HJ41" s="33"/>
      <c r="HK41" s="34"/>
      <c r="HL41" s="35"/>
      <c r="HM41" s="22"/>
      <c r="HN41" s="36"/>
      <c r="HO41" s="22"/>
      <c r="HP41" s="32"/>
      <c r="HQ41" s="22"/>
      <c r="HR41" s="33"/>
      <c r="HS41" s="34"/>
      <c r="HT41" s="35"/>
      <c r="HU41" s="22"/>
      <c r="HV41" s="36"/>
      <c r="HW41" s="22"/>
      <c r="HX41" s="32"/>
      <c r="HY41" s="22"/>
      <c r="HZ41" s="33"/>
      <c r="IA41" s="34"/>
      <c r="IB41" s="35"/>
      <c r="IC41" s="22"/>
      <c r="ID41" s="36"/>
      <c r="IE41" s="22"/>
      <c r="IF41" s="32"/>
      <c r="IG41" s="22"/>
      <c r="IH41" s="33"/>
      <c r="II41" s="34"/>
      <c r="IJ41" s="35"/>
      <c r="IK41" s="22"/>
      <c r="IL41" s="36"/>
      <c r="IM41" s="22"/>
      <c r="IN41" s="32"/>
      <c r="IO41" s="22"/>
      <c r="IP41" s="33"/>
      <c r="IQ41" s="34"/>
      <c r="IR41" s="35"/>
      <c r="IS41" s="22"/>
      <c r="IT41" s="36"/>
      <c r="IU41" s="22"/>
      <c r="IV41" s="32"/>
      <c r="IW41" s="22"/>
      <c r="IX41" s="33"/>
    </row>
    <row r="42" spans="1:258" s="12" customFormat="1" ht="25.5" x14ac:dyDescent="0.2">
      <c r="A42" s="85" t="s">
        <v>82</v>
      </c>
      <c r="B42" s="86" t="s">
        <v>17</v>
      </c>
      <c r="C42" s="24"/>
      <c r="D42" s="23"/>
      <c r="E42" s="23"/>
      <c r="F42" s="23"/>
      <c r="G42" s="24"/>
      <c r="H42" s="25"/>
      <c r="I42" s="24"/>
      <c r="J42" s="25"/>
      <c r="K42" s="26"/>
      <c r="L42" s="27"/>
      <c r="M42" s="28"/>
      <c r="N42" s="107">
        <f t="shared" si="0"/>
        <v>0</v>
      </c>
      <c r="O42" s="28"/>
      <c r="P42" s="29"/>
      <c r="Q42" s="28"/>
      <c r="R42" s="30"/>
      <c r="S42" s="26"/>
      <c r="T42" s="27"/>
      <c r="U42" s="28"/>
      <c r="V42" s="28"/>
      <c r="W42" s="28"/>
      <c r="X42" s="29"/>
      <c r="Y42" s="28"/>
      <c r="Z42" s="30"/>
      <c r="AA42" s="26"/>
      <c r="AB42" s="27"/>
      <c r="AC42" s="28"/>
      <c r="AD42" s="28"/>
      <c r="AE42" s="28"/>
      <c r="AF42" s="29"/>
      <c r="AG42" s="28"/>
      <c r="AH42" s="30"/>
      <c r="AI42" s="26"/>
      <c r="AJ42" s="27"/>
      <c r="AK42" s="28"/>
      <c r="AL42" s="28"/>
      <c r="AM42" s="28"/>
      <c r="AN42" s="29"/>
      <c r="AO42" s="28"/>
      <c r="AP42" s="30"/>
      <c r="AQ42" s="26"/>
      <c r="AR42" s="27"/>
      <c r="AS42" s="28"/>
      <c r="AT42" s="28"/>
      <c r="AU42" s="28"/>
      <c r="AV42" s="29"/>
      <c r="AW42" s="28"/>
      <c r="AX42" s="30"/>
      <c r="AY42" s="26"/>
      <c r="AZ42" s="27"/>
      <c r="BA42" s="28"/>
      <c r="BB42" s="28"/>
      <c r="BC42" s="28"/>
      <c r="BD42" s="29"/>
      <c r="BE42" s="28"/>
      <c r="BF42" s="30"/>
      <c r="BG42" s="26"/>
      <c r="BH42" s="27"/>
      <c r="BI42" s="28"/>
      <c r="BJ42" s="28"/>
      <c r="BK42" s="28"/>
      <c r="BL42" s="29"/>
      <c r="BM42" s="28"/>
      <c r="BN42" s="30"/>
      <c r="BO42" s="26"/>
      <c r="BP42" s="27"/>
      <c r="BQ42" s="28"/>
      <c r="BR42" s="28"/>
      <c r="BS42" s="31"/>
      <c r="BT42" s="32"/>
      <c r="BU42" s="22"/>
      <c r="BV42" s="33"/>
      <c r="BW42" s="34"/>
      <c r="BX42" s="35"/>
      <c r="BY42" s="22"/>
      <c r="BZ42" s="36"/>
      <c r="CA42" s="22"/>
      <c r="CB42" s="32"/>
      <c r="CC42" s="22"/>
      <c r="CD42" s="33"/>
      <c r="CE42" s="34"/>
      <c r="CF42" s="35"/>
      <c r="CG42" s="22"/>
      <c r="CH42" s="36"/>
      <c r="CI42" s="22"/>
      <c r="CJ42" s="32"/>
      <c r="CK42" s="22"/>
      <c r="CL42" s="33"/>
      <c r="CM42" s="34"/>
      <c r="CN42" s="35"/>
      <c r="CO42" s="22"/>
      <c r="CP42" s="36"/>
      <c r="CQ42" s="22"/>
      <c r="CR42" s="32"/>
      <c r="CS42" s="22"/>
      <c r="CT42" s="33"/>
      <c r="CU42" s="34"/>
      <c r="CV42" s="35"/>
      <c r="CW42" s="22"/>
      <c r="CX42" s="36"/>
      <c r="CY42" s="22"/>
      <c r="CZ42" s="32"/>
      <c r="DA42" s="22"/>
      <c r="DB42" s="33"/>
      <c r="DC42" s="34"/>
      <c r="DD42" s="35"/>
      <c r="DE42" s="22"/>
      <c r="DF42" s="36"/>
      <c r="DG42" s="22"/>
      <c r="DH42" s="32"/>
      <c r="DI42" s="22"/>
      <c r="DJ42" s="33"/>
      <c r="DK42" s="34"/>
      <c r="DL42" s="35"/>
      <c r="DM42" s="22"/>
      <c r="DN42" s="36"/>
      <c r="DO42" s="22"/>
      <c r="DP42" s="32"/>
      <c r="DQ42" s="22"/>
      <c r="DR42" s="33"/>
      <c r="DS42" s="34"/>
      <c r="DT42" s="35"/>
      <c r="DU42" s="22"/>
      <c r="DV42" s="36"/>
      <c r="DW42" s="22"/>
      <c r="DX42" s="32"/>
      <c r="DY42" s="22"/>
      <c r="DZ42" s="33"/>
      <c r="EA42" s="34"/>
      <c r="EB42" s="35"/>
      <c r="EC42" s="22"/>
      <c r="ED42" s="36"/>
      <c r="EE42" s="22"/>
      <c r="EF42" s="32"/>
      <c r="EG42" s="22"/>
      <c r="EH42" s="33"/>
      <c r="EI42" s="34"/>
      <c r="EJ42" s="35"/>
      <c r="EK42" s="22"/>
      <c r="EL42" s="36"/>
      <c r="EM42" s="22"/>
      <c r="EN42" s="32"/>
      <c r="EO42" s="22"/>
      <c r="EP42" s="33"/>
      <c r="EQ42" s="34"/>
      <c r="ER42" s="35"/>
      <c r="ES42" s="22"/>
      <c r="ET42" s="36"/>
      <c r="EU42" s="22"/>
      <c r="EV42" s="32"/>
      <c r="EW42" s="22"/>
      <c r="EX42" s="33"/>
      <c r="EY42" s="34"/>
      <c r="EZ42" s="35"/>
      <c r="FA42" s="22"/>
      <c r="FB42" s="36"/>
      <c r="FC42" s="22"/>
      <c r="FD42" s="32"/>
      <c r="FE42" s="22"/>
      <c r="FF42" s="33"/>
      <c r="FG42" s="34"/>
      <c r="FH42" s="35"/>
      <c r="FI42" s="22"/>
      <c r="FJ42" s="36"/>
      <c r="FK42" s="22"/>
      <c r="FL42" s="32"/>
      <c r="FM42" s="22"/>
      <c r="FN42" s="33"/>
      <c r="FO42" s="34"/>
      <c r="FP42" s="35"/>
      <c r="FQ42" s="22"/>
      <c r="FR42" s="36"/>
      <c r="FS42" s="22"/>
      <c r="FT42" s="32"/>
      <c r="FU42" s="22"/>
      <c r="FV42" s="33"/>
      <c r="FW42" s="34"/>
      <c r="FX42" s="35"/>
      <c r="FY42" s="22"/>
      <c r="FZ42" s="36"/>
      <c r="GA42" s="22"/>
      <c r="GB42" s="32"/>
      <c r="GC42" s="22"/>
      <c r="GD42" s="33"/>
      <c r="GE42" s="34"/>
      <c r="GF42" s="35"/>
      <c r="GG42" s="22"/>
      <c r="GH42" s="36"/>
      <c r="GI42" s="22"/>
      <c r="GJ42" s="32"/>
      <c r="GK42" s="22"/>
      <c r="GL42" s="33"/>
      <c r="GM42" s="34"/>
      <c r="GN42" s="35"/>
      <c r="GO42" s="22"/>
      <c r="GP42" s="36"/>
      <c r="GQ42" s="22"/>
      <c r="GR42" s="32"/>
      <c r="GS42" s="22"/>
      <c r="GT42" s="33"/>
      <c r="GU42" s="34"/>
      <c r="GV42" s="35"/>
      <c r="GW42" s="22"/>
      <c r="GX42" s="36"/>
      <c r="GY42" s="22"/>
      <c r="GZ42" s="32"/>
      <c r="HA42" s="22"/>
      <c r="HB42" s="33"/>
      <c r="HC42" s="34"/>
      <c r="HD42" s="35"/>
      <c r="HE42" s="22"/>
      <c r="HF42" s="36"/>
      <c r="HG42" s="22"/>
      <c r="HH42" s="32"/>
      <c r="HI42" s="22"/>
      <c r="HJ42" s="33"/>
      <c r="HK42" s="34"/>
      <c r="HL42" s="35"/>
      <c r="HM42" s="22"/>
      <c r="HN42" s="36"/>
      <c r="HO42" s="22"/>
      <c r="HP42" s="32"/>
      <c r="HQ42" s="22"/>
      <c r="HR42" s="33"/>
      <c r="HS42" s="34"/>
      <c r="HT42" s="35"/>
      <c r="HU42" s="22"/>
      <c r="HV42" s="36"/>
      <c r="HW42" s="22"/>
      <c r="HX42" s="32"/>
      <c r="HY42" s="22"/>
      <c r="HZ42" s="33"/>
      <c r="IA42" s="34"/>
      <c r="IB42" s="35"/>
      <c r="IC42" s="22"/>
      <c r="ID42" s="36"/>
      <c r="IE42" s="22"/>
      <c r="IF42" s="32"/>
      <c r="IG42" s="22"/>
      <c r="IH42" s="33"/>
      <c r="II42" s="34"/>
      <c r="IJ42" s="35"/>
      <c r="IK42" s="22"/>
      <c r="IL42" s="36"/>
      <c r="IM42" s="22"/>
      <c r="IN42" s="32"/>
      <c r="IO42" s="22"/>
      <c r="IP42" s="33"/>
      <c r="IQ42" s="34"/>
      <c r="IR42" s="35"/>
      <c r="IS42" s="22"/>
      <c r="IT42" s="36"/>
      <c r="IU42" s="22"/>
      <c r="IV42" s="32"/>
      <c r="IW42" s="22"/>
      <c r="IX42" s="33"/>
    </row>
    <row r="43" spans="1:258" s="12" customFormat="1" ht="25.5" x14ac:dyDescent="0.2">
      <c r="A43" s="85" t="s">
        <v>83</v>
      </c>
      <c r="B43" s="86" t="s">
        <v>14</v>
      </c>
      <c r="C43" s="24"/>
      <c r="D43" s="23"/>
      <c r="E43" s="23"/>
      <c r="F43" s="23"/>
      <c r="G43" s="24"/>
      <c r="H43" s="25"/>
      <c r="I43" s="24"/>
      <c r="J43" s="25"/>
      <c r="K43" s="26"/>
      <c r="L43" s="27"/>
      <c r="M43" s="28"/>
      <c r="N43" s="107">
        <f t="shared" si="0"/>
        <v>0</v>
      </c>
      <c r="O43" s="28"/>
      <c r="P43" s="29"/>
      <c r="Q43" s="28"/>
      <c r="R43" s="30"/>
      <c r="S43" s="26"/>
      <c r="T43" s="27"/>
      <c r="U43" s="28"/>
      <c r="V43" s="28"/>
      <c r="W43" s="28"/>
      <c r="X43" s="29"/>
      <c r="Y43" s="28"/>
      <c r="Z43" s="30"/>
      <c r="AA43" s="26"/>
      <c r="AB43" s="27"/>
      <c r="AC43" s="28"/>
      <c r="AD43" s="28"/>
      <c r="AE43" s="28"/>
      <c r="AF43" s="29"/>
      <c r="AG43" s="28"/>
      <c r="AH43" s="30"/>
      <c r="AI43" s="26"/>
      <c r="AJ43" s="27"/>
      <c r="AK43" s="28"/>
      <c r="AL43" s="28"/>
      <c r="AM43" s="28"/>
      <c r="AN43" s="29"/>
      <c r="AO43" s="28"/>
      <c r="AP43" s="30"/>
      <c r="AQ43" s="26"/>
      <c r="AR43" s="27"/>
      <c r="AS43" s="28"/>
      <c r="AT43" s="28"/>
      <c r="AU43" s="28"/>
      <c r="AV43" s="29"/>
      <c r="AW43" s="28"/>
      <c r="AX43" s="30"/>
      <c r="AY43" s="26"/>
      <c r="AZ43" s="27"/>
      <c r="BA43" s="28"/>
      <c r="BB43" s="28"/>
      <c r="BC43" s="28"/>
      <c r="BD43" s="29"/>
      <c r="BE43" s="28"/>
      <c r="BF43" s="30"/>
      <c r="BG43" s="26"/>
      <c r="BH43" s="27"/>
      <c r="BI43" s="28"/>
      <c r="BJ43" s="28"/>
      <c r="BK43" s="28"/>
      <c r="BL43" s="29"/>
      <c r="BM43" s="28"/>
      <c r="BN43" s="30"/>
      <c r="BO43" s="26"/>
      <c r="BP43" s="27"/>
      <c r="BQ43" s="28"/>
      <c r="BR43" s="28"/>
      <c r="BS43" s="31"/>
      <c r="BT43" s="32"/>
      <c r="BU43" s="22"/>
      <c r="BV43" s="33"/>
      <c r="BW43" s="37"/>
      <c r="BX43" s="38"/>
      <c r="BY43" s="22"/>
      <c r="BZ43" s="36"/>
      <c r="CA43" s="22"/>
      <c r="CB43" s="32"/>
      <c r="CC43" s="22"/>
      <c r="CD43" s="33"/>
      <c r="CE43" s="37"/>
      <c r="CF43" s="38"/>
      <c r="CG43" s="22"/>
      <c r="CH43" s="36"/>
      <c r="CI43" s="22"/>
      <c r="CJ43" s="32"/>
      <c r="CK43" s="22"/>
      <c r="CL43" s="33"/>
      <c r="CM43" s="37"/>
      <c r="CN43" s="38"/>
      <c r="CO43" s="22"/>
      <c r="CP43" s="36"/>
      <c r="CQ43" s="22"/>
      <c r="CR43" s="32"/>
      <c r="CS43" s="22"/>
      <c r="CT43" s="33"/>
      <c r="CU43" s="37"/>
      <c r="CV43" s="38"/>
      <c r="CW43" s="22"/>
      <c r="CX43" s="36"/>
      <c r="CY43" s="22"/>
      <c r="CZ43" s="32"/>
      <c r="DA43" s="22"/>
      <c r="DB43" s="33"/>
      <c r="DC43" s="37"/>
      <c r="DD43" s="38"/>
      <c r="DE43" s="22"/>
      <c r="DF43" s="36"/>
      <c r="DG43" s="22"/>
      <c r="DH43" s="32"/>
      <c r="DI43" s="22"/>
      <c r="DJ43" s="33"/>
      <c r="DK43" s="37"/>
      <c r="DL43" s="38"/>
      <c r="DM43" s="22"/>
      <c r="DN43" s="36"/>
      <c r="DO43" s="22"/>
      <c r="DP43" s="32"/>
      <c r="DQ43" s="22"/>
      <c r="DR43" s="33"/>
      <c r="DS43" s="37"/>
      <c r="DT43" s="38"/>
      <c r="DU43" s="22"/>
      <c r="DV43" s="36"/>
      <c r="DW43" s="22"/>
      <c r="DX43" s="32"/>
      <c r="DY43" s="22"/>
      <c r="DZ43" s="33"/>
      <c r="EA43" s="37"/>
      <c r="EB43" s="38"/>
      <c r="EC43" s="22"/>
      <c r="ED43" s="36"/>
      <c r="EE43" s="22"/>
      <c r="EF43" s="32"/>
      <c r="EG43" s="22"/>
      <c r="EH43" s="33"/>
      <c r="EI43" s="37"/>
      <c r="EJ43" s="38"/>
      <c r="EK43" s="22"/>
      <c r="EL43" s="36"/>
      <c r="EM43" s="22"/>
      <c r="EN43" s="32"/>
      <c r="EO43" s="22"/>
      <c r="EP43" s="33"/>
      <c r="EQ43" s="37"/>
      <c r="ER43" s="38"/>
      <c r="ES43" s="22"/>
      <c r="ET43" s="36"/>
      <c r="EU43" s="22"/>
      <c r="EV43" s="32"/>
      <c r="EW43" s="22"/>
      <c r="EX43" s="33"/>
      <c r="EY43" s="37"/>
      <c r="EZ43" s="38"/>
      <c r="FA43" s="22"/>
      <c r="FB43" s="36"/>
      <c r="FC43" s="22"/>
      <c r="FD43" s="32"/>
      <c r="FE43" s="22"/>
      <c r="FF43" s="33"/>
      <c r="FG43" s="37"/>
      <c r="FH43" s="38"/>
      <c r="FI43" s="22"/>
      <c r="FJ43" s="36"/>
      <c r="FK43" s="22"/>
      <c r="FL43" s="32"/>
      <c r="FM43" s="22"/>
      <c r="FN43" s="33"/>
      <c r="FO43" s="37"/>
      <c r="FP43" s="38"/>
      <c r="FQ43" s="22"/>
      <c r="FR43" s="36"/>
      <c r="FS43" s="22"/>
      <c r="FT43" s="32"/>
      <c r="FU43" s="22"/>
      <c r="FV43" s="33"/>
      <c r="FW43" s="37"/>
      <c r="FX43" s="38"/>
      <c r="FY43" s="22"/>
      <c r="FZ43" s="36"/>
      <c r="GA43" s="22"/>
      <c r="GB43" s="32"/>
      <c r="GC43" s="22"/>
      <c r="GD43" s="33"/>
      <c r="GE43" s="37"/>
      <c r="GF43" s="38"/>
      <c r="GG43" s="22"/>
      <c r="GH43" s="36"/>
      <c r="GI43" s="22"/>
      <c r="GJ43" s="32"/>
      <c r="GK43" s="22"/>
      <c r="GL43" s="33"/>
      <c r="GM43" s="37"/>
      <c r="GN43" s="38"/>
      <c r="GO43" s="22"/>
      <c r="GP43" s="36"/>
      <c r="GQ43" s="22"/>
      <c r="GR43" s="32"/>
      <c r="GS43" s="22"/>
      <c r="GT43" s="33"/>
      <c r="GU43" s="37"/>
      <c r="GV43" s="38"/>
      <c r="GW43" s="22"/>
      <c r="GX43" s="36"/>
      <c r="GY43" s="22"/>
      <c r="GZ43" s="32"/>
      <c r="HA43" s="22"/>
      <c r="HB43" s="33"/>
      <c r="HC43" s="37"/>
      <c r="HD43" s="38"/>
      <c r="HE43" s="22"/>
      <c r="HF43" s="36"/>
      <c r="HG43" s="22"/>
      <c r="HH43" s="32"/>
      <c r="HI43" s="22"/>
      <c r="HJ43" s="33"/>
      <c r="HK43" s="37"/>
      <c r="HL43" s="38"/>
      <c r="HM43" s="22"/>
      <c r="HN43" s="36"/>
      <c r="HO43" s="22"/>
      <c r="HP43" s="32"/>
      <c r="HQ43" s="22"/>
      <c r="HR43" s="33"/>
      <c r="HS43" s="37"/>
      <c r="HT43" s="38"/>
      <c r="HU43" s="22"/>
      <c r="HV43" s="36"/>
      <c r="HW43" s="22"/>
      <c r="HX43" s="32"/>
      <c r="HY43" s="22"/>
      <c r="HZ43" s="33"/>
      <c r="IA43" s="37"/>
      <c r="IB43" s="38"/>
      <c r="IC43" s="22"/>
      <c r="ID43" s="36"/>
      <c r="IE43" s="22"/>
      <c r="IF43" s="32"/>
      <c r="IG43" s="22"/>
      <c r="IH43" s="33"/>
      <c r="II43" s="37"/>
      <c r="IJ43" s="38"/>
      <c r="IK43" s="22"/>
      <c r="IL43" s="36"/>
      <c r="IM43" s="22"/>
      <c r="IN43" s="32"/>
      <c r="IO43" s="22"/>
      <c r="IP43" s="33"/>
      <c r="IQ43" s="37"/>
      <c r="IR43" s="38"/>
      <c r="IS43" s="22"/>
      <c r="IT43" s="36"/>
      <c r="IU43" s="22"/>
      <c r="IV43" s="32"/>
      <c r="IW43" s="22"/>
      <c r="IX43" s="33"/>
    </row>
    <row r="44" spans="1:258" s="40" customFormat="1" ht="21.75" customHeight="1" x14ac:dyDescent="0.2">
      <c r="A44" s="88" t="s">
        <v>22</v>
      </c>
      <c r="B44" s="89" t="s">
        <v>23</v>
      </c>
      <c r="C44" s="24">
        <f>H44*12</f>
        <v>0</v>
      </c>
      <c r="D44" s="23"/>
      <c r="E44" s="23" t="s">
        <v>108</v>
      </c>
      <c r="F44" s="23">
        <f>I44*K44</f>
        <v>31633.200000000001</v>
      </c>
      <c r="G44" s="24">
        <f t="shared" ref="G44:G61" si="3">J44*12</f>
        <v>10.8</v>
      </c>
      <c r="H44" s="39"/>
      <c r="I44" s="24">
        <f>J44*12</f>
        <v>10.8</v>
      </c>
      <c r="J44" s="25">
        <v>0.9</v>
      </c>
      <c r="K44" s="12">
        <v>2929</v>
      </c>
      <c r="L44" s="12">
        <v>1.07</v>
      </c>
      <c r="M44" s="13">
        <v>0.6</v>
      </c>
      <c r="N44" s="107">
        <f t="shared" si="0"/>
        <v>0.9</v>
      </c>
    </row>
    <row r="45" spans="1:258" s="12" customFormat="1" ht="26.25" customHeight="1" x14ac:dyDescent="0.2">
      <c r="A45" s="88" t="s">
        <v>101</v>
      </c>
      <c r="B45" s="89" t="s">
        <v>24</v>
      </c>
      <c r="C45" s="24">
        <f>H45*12</f>
        <v>0</v>
      </c>
      <c r="D45" s="23"/>
      <c r="E45" s="23" t="s">
        <v>108</v>
      </c>
      <c r="F45" s="23">
        <f>I45*K45</f>
        <v>102983.64</v>
      </c>
      <c r="G45" s="24">
        <f t="shared" si="3"/>
        <v>35.159999999999997</v>
      </c>
      <c r="H45" s="39"/>
      <c r="I45" s="24">
        <f>J45*12</f>
        <v>35.159999999999997</v>
      </c>
      <c r="J45" s="25">
        <v>2.93</v>
      </c>
      <c r="K45" s="12">
        <v>2929</v>
      </c>
      <c r="L45" s="12">
        <v>1.07</v>
      </c>
      <c r="M45" s="13">
        <v>1.94</v>
      </c>
      <c r="N45" s="107">
        <f t="shared" si="0"/>
        <v>2.93</v>
      </c>
    </row>
    <row r="46" spans="1:258" s="12" customFormat="1" ht="25.5" customHeight="1" x14ac:dyDescent="0.2">
      <c r="A46" s="88" t="s">
        <v>102</v>
      </c>
      <c r="B46" s="89" t="s">
        <v>14</v>
      </c>
      <c r="C46" s="24">
        <f>H46*12</f>
        <v>0</v>
      </c>
      <c r="D46" s="23"/>
      <c r="E46" s="23" t="s">
        <v>105</v>
      </c>
      <c r="F46" s="23">
        <f>I46*K46</f>
        <v>45340.92</v>
      </c>
      <c r="G46" s="24">
        <f t="shared" si="3"/>
        <v>15.48</v>
      </c>
      <c r="H46" s="39"/>
      <c r="I46" s="24">
        <f>12*J46</f>
        <v>15.48</v>
      </c>
      <c r="J46" s="25">
        <v>1.29</v>
      </c>
      <c r="K46" s="12">
        <v>2929</v>
      </c>
      <c r="L46" s="12">
        <v>1.07</v>
      </c>
      <c r="M46" s="13">
        <v>0.87</v>
      </c>
      <c r="N46" s="107">
        <f t="shared" si="0"/>
        <v>1.29</v>
      </c>
    </row>
    <row r="47" spans="1:258" s="12" customFormat="1" ht="60" x14ac:dyDescent="0.2">
      <c r="A47" s="88" t="s">
        <v>90</v>
      </c>
      <c r="B47" s="89" t="s">
        <v>32</v>
      </c>
      <c r="C47" s="24"/>
      <c r="D47" s="23"/>
      <c r="E47" s="23" t="s">
        <v>105</v>
      </c>
      <c r="F47" s="23">
        <f>3407.5*1.105*1.1*1.086</f>
        <v>4498.01</v>
      </c>
      <c r="G47" s="24"/>
      <c r="H47" s="39"/>
      <c r="I47" s="24">
        <f>F47/K47</f>
        <v>1.54</v>
      </c>
      <c r="J47" s="25">
        <f>I47/12</f>
        <v>0.13</v>
      </c>
      <c r="K47" s="12">
        <v>2929</v>
      </c>
      <c r="M47" s="13"/>
      <c r="N47" s="107">
        <f t="shared" si="0"/>
        <v>0.128</v>
      </c>
    </row>
    <row r="48" spans="1:258" s="12" customFormat="1" ht="24" customHeight="1" x14ac:dyDescent="0.2">
      <c r="A48" s="88" t="s">
        <v>134</v>
      </c>
      <c r="B48" s="89" t="s">
        <v>14</v>
      </c>
      <c r="C48" s="24">
        <f>H48*12</f>
        <v>0</v>
      </c>
      <c r="D48" s="23" t="s">
        <v>74</v>
      </c>
      <c r="E48" s="23" t="s">
        <v>110</v>
      </c>
      <c r="F48" s="23">
        <f>I48*K48</f>
        <v>52722</v>
      </c>
      <c r="G48" s="24">
        <f t="shared" si="3"/>
        <v>18</v>
      </c>
      <c r="H48" s="39"/>
      <c r="I48" s="24">
        <f>12*J48</f>
        <v>18</v>
      </c>
      <c r="J48" s="25">
        <v>1.5</v>
      </c>
      <c r="K48" s="12">
        <v>2929</v>
      </c>
      <c r="L48" s="12">
        <v>1.07</v>
      </c>
      <c r="M48" s="13">
        <v>1.01</v>
      </c>
      <c r="N48" s="107">
        <f t="shared" si="0"/>
        <v>1.5</v>
      </c>
    </row>
    <row r="49" spans="1:14" s="12" customFormat="1" ht="20.25" customHeight="1" x14ac:dyDescent="0.2">
      <c r="A49" s="85" t="s">
        <v>91</v>
      </c>
      <c r="B49" s="86" t="s">
        <v>34</v>
      </c>
      <c r="C49" s="24"/>
      <c r="D49" s="23"/>
      <c r="E49" s="23"/>
      <c r="F49" s="23"/>
      <c r="G49" s="24"/>
      <c r="H49" s="39"/>
      <c r="I49" s="24"/>
      <c r="J49" s="25"/>
      <c r="M49" s="13"/>
      <c r="N49" s="107">
        <f t="shared" si="0"/>
        <v>0</v>
      </c>
    </row>
    <row r="50" spans="1:14" s="12" customFormat="1" ht="20.25" customHeight="1" x14ac:dyDescent="0.2">
      <c r="A50" s="85" t="s">
        <v>92</v>
      </c>
      <c r="B50" s="86" t="s">
        <v>32</v>
      </c>
      <c r="C50" s="24"/>
      <c r="D50" s="23"/>
      <c r="E50" s="23"/>
      <c r="F50" s="23"/>
      <c r="G50" s="24"/>
      <c r="H50" s="39"/>
      <c r="I50" s="24"/>
      <c r="J50" s="25"/>
      <c r="M50" s="13"/>
      <c r="N50" s="107">
        <f t="shared" si="0"/>
        <v>0</v>
      </c>
    </row>
    <row r="51" spans="1:14" s="12" customFormat="1" ht="20.25" customHeight="1" x14ac:dyDescent="0.2">
      <c r="A51" s="85" t="s">
        <v>72</v>
      </c>
      <c r="B51" s="86" t="s">
        <v>73</v>
      </c>
      <c r="C51" s="24"/>
      <c r="D51" s="23"/>
      <c r="E51" s="23"/>
      <c r="F51" s="23"/>
      <c r="G51" s="24"/>
      <c r="H51" s="39"/>
      <c r="I51" s="24"/>
      <c r="J51" s="25"/>
      <c r="M51" s="13"/>
      <c r="N51" s="107">
        <f t="shared" si="0"/>
        <v>0</v>
      </c>
    </row>
    <row r="52" spans="1:14" s="12" customFormat="1" ht="20.25" customHeight="1" x14ac:dyDescent="0.2">
      <c r="A52" s="85" t="s">
        <v>95</v>
      </c>
      <c r="B52" s="86" t="s">
        <v>93</v>
      </c>
      <c r="C52" s="24"/>
      <c r="D52" s="23"/>
      <c r="E52" s="23"/>
      <c r="F52" s="23"/>
      <c r="G52" s="24"/>
      <c r="H52" s="39"/>
      <c r="I52" s="24"/>
      <c r="J52" s="25"/>
      <c r="M52" s="13"/>
      <c r="N52" s="107">
        <f t="shared" si="0"/>
        <v>0</v>
      </c>
    </row>
    <row r="53" spans="1:14" s="12" customFormat="1" ht="20.25" customHeight="1" x14ac:dyDescent="0.2">
      <c r="A53" s="85" t="s">
        <v>94</v>
      </c>
      <c r="B53" s="86" t="s">
        <v>73</v>
      </c>
      <c r="C53" s="24"/>
      <c r="D53" s="23"/>
      <c r="E53" s="23"/>
      <c r="F53" s="23"/>
      <c r="G53" s="24"/>
      <c r="H53" s="39"/>
      <c r="I53" s="24"/>
      <c r="J53" s="25"/>
      <c r="M53" s="13"/>
      <c r="N53" s="107">
        <f t="shared" si="0"/>
        <v>0</v>
      </c>
    </row>
    <row r="54" spans="1:14" s="12" customFormat="1" ht="28.5" x14ac:dyDescent="0.2">
      <c r="A54" s="88" t="s">
        <v>135</v>
      </c>
      <c r="B54" s="90" t="s">
        <v>25</v>
      </c>
      <c r="C54" s="24">
        <f>H54*12</f>
        <v>0</v>
      </c>
      <c r="D54" s="23" t="s">
        <v>75</v>
      </c>
      <c r="E54" s="23" t="s">
        <v>75</v>
      </c>
      <c r="F54" s="23">
        <f>(103454.73*1.086)+1700</f>
        <v>114051.84</v>
      </c>
      <c r="G54" s="24">
        <f t="shared" si="3"/>
        <v>39</v>
      </c>
      <c r="H54" s="39"/>
      <c r="I54" s="24">
        <f>F54/K54</f>
        <v>38.94</v>
      </c>
      <c r="J54" s="25">
        <f>I54/12</f>
        <v>3.25</v>
      </c>
      <c r="K54" s="12">
        <v>2929</v>
      </c>
      <c r="L54" s="12">
        <v>1.07</v>
      </c>
      <c r="M54" s="13">
        <v>2.14</v>
      </c>
      <c r="N54" s="107">
        <f t="shared" si="0"/>
        <v>3.2450000000000001</v>
      </c>
    </row>
    <row r="55" spans="1:14" s="12" customFormat="1" ht="26.25" customHeight="1" x14ac:dyDescent="0.2">
      <c r="A55" s="74" t="s">
        <v>76</v>
      </c>
      <c r="B55" s="101" t="s">
        <v>25</v>
      </c>
      <c r="C55" s="24"/>
      <c r="D55" s="23"/>
      <c r="E55" s="23"/>
      <c r="F55" s="23"/>
      <c r="G55" s="24"/>
      <c r="H55" s="39"/>
      <c r="I55" s="24"/>
      <c r="J55" s="25"/>
      <c r="M55" s="13"/>
      <c r="N55" s="107">
        <f t="shared" si="0"/>
        <v>0</v>
      </c>
    </row>
    <row r="56" spans="1:14" s="12" customFormat="1" ht="23.25" customHeight="1" x14ac:dyDescent="0.2">
      <c r="A56" s="74" t="s">
        <v>77</v>
      </c>
      <c r="B56" s="101" t="s">
        <v>80</v>
      </c>
      <c r="C56" s="24"/>
      <c r="D56" s="23"/>
      <c r="E56" s="23"/>
      <c r="F56" s="23"/>
      <c r="G56" s="24"/>
      <c r="H56" s="39"/>
      <c r="I56" s="24"/>
      <c r="J56" s="25"/>
      <c r="M56" s="13"/>
      <c r="N56" s="107">
        <f t="shared" si="0"/>
        <v>0</v>
      </c>
    </row>
    <row r="57" spans="1:14" s="12" customFormat="1" ht="17.25" customHeight="1" x14ac:dyDescent="0.2">
      <c r="A57" s="74" t="s">
        <v>78</v>
      </c>
      <c r="B57" s="101" t="s">
        <v>11</v>
      </c>
      <c r="C57" s="24"/>
      <c r="D57" s="23"/>
      <c r="E57" s="23"/>
      <c r="F57" s="23"/>
      <c r="G57" s="24"/>
      <c r="H57" s="39"/>
      <c r="I57" s="24"/>
      <c r="J57" s="25"/>
      <c r="M57" s="13"/>
      <c r="N57" s="107">
        <f t="shared" si="0"/>
        <v>0</v>
      </c>
    </row>
    <row r="58" spans="1:14" s="12" customFormat="1" ht="28.5" customHeight="1" x14ac:dyDescent="0.2">
      <c r="A58" s="74" t="s">
        <v>79</v>
      </c>
      <c r="B58" s="101" t="s">
        <v>32</v>
      </c>
      <c r="C58" s="24"/>
      <c r="D58" s="23"/>
      <c r="E58" s="23"/>
      <c r="F58" s="23"/>
      <c r="G58" s="24"/>
      <c r="H58" s="39"/>
      <c r="I58" s="24"/>
      <c r="J58" s="25"/>
      <c r="M58" s="13"/>
      <c r="N58" s="107">
        <f t="shared" si="0"/>
        <v>0</v>
      </c>
    </row>
    <row r="59" spans="1:14" s="12" customFormat="1" ht="21.75" customHeight="1" x14ac:dyDescent="0.2">
      <c r="A59" s="74" t="s">
        <v>143</v>
      </c>
      <c r="B59" s="101" t="s">
        <v>32</v>
      </c>
      <c r="C59" s="24"/>
      <c r="D59" s="23"/>
      <c r="E59" s="23"/>
      <c r="F59" s="23"/>
      <c r="G59" s="24"/>
      <c r="H59" s="39"/>
      <c r="I59" s="24"/>
      <c r="J59" s="25"/>
      <c r="K59" s="12">
        <v>2929</v>
      </c>
      <c r="M59" s="13"/>
      <c r="N59" s="107">
        <f t="shared" si="0"/>
        <v>0</v>
      </c>
    </row>
    <row r="60" spans="1:14" s="20" customFormat="1" ht="36" customHeight="1" x14ac:dyDescent="0.2">
      <c r="A60" s="88" t="s">
        <v>96</v>
      </c>
      <c r="B60" s="89" t="s">
        <v>9</v>
      </c>
      <c r="C60" s="44"/>
      <c r="D60" s="23"/>
      <c r="E60" s="23" t="s">
        <v>106</v>
      </c>
      <c r="F60" s="23">
        <v>2454.7399999999998</v>
      </c>
      <c r="G60" s="44">
        <f t="shared" si="3"/>
        <v>0.84</v>
      </c>
      <c r="H60" s="39"/>
      <c r="I60" s="24">
        <f>F60/K60</f>
        <v>0.84</v>
      </c>
      <c r="J60" s="25">
        <f>I60/12</f>
        <v>7.0000000000000007E-2</v>
      </c>
      <c r="K60" s="12">
        <v>2929</v>
      </c>
      <c r="L60" s="12">
        <v>1.07</v>
      </c>
      <c r="M60" s="13">
        <v>0.04</v>
      </c>
      <c r="N60" s="107">
        <f t="shared" si="0"/>
        <v>7.0000000000000007E-2</v>
      </c>
    </row>
    <row r="61" spans="1:14" s="20" customFormat="1" ht="54" customHeight="1" x14ac:dyDescent="0.2">
      <c r="A61" s="88" t="s">
        <v>111</v>
      </c>
      <c r="B61" s="89" t="s">
        <v>9</v>
      </c>
      <c r="C61" s="44"/>
      <c r="D61" s="23"/>
      <c r="E61" s="23" t="s">
        <v>106</v>
      </c>
      <c r="F61" s="23">
        <v>18515.61</v>
      </c>
      <c r="G61" s="44">
        <f t="shared" si="3"/>
        <v>6.36</v>
      </c>
      <c r="H61" s="39"/>
      <c r="I61" s="24">
        <f>F61/K61</f>
        <v>6.32</v>
      </c>
      <c r="J61" s="25">
        <f>I61/12</f>
        <v>0.53</v>
      </c>
      <c r="K61" s="12">
        <v>2929</v>
      </c>
      <c r="L61" s="12">
        <v>1.07</v>
      </c>
      <c r="M61" s="13">
        <v>0.04</v>
      </c>
      <c r="N61" s="107">
        <f t="shared" si="0"/>
        <v>0.52700000000000002</v>
      </c>
    </row>
    <row r="62" spans="1:14" s="12" customFormat="1" ht="21.75" customHeight="1" x14ac:dyDescent="0.2">
      <c r="A62" s="88" t="s">
        <v>26</v>
      </c>
      <c r="B62" s="89" t="s">
        <v>27</v>
      </c>
      <c r="C62" s="44">
        <f>H62*12</f>
        <v>0</v>
      </c>
      <c r="D62" s="23"/>
      <c r="E62" s="23" t="s">
        <v>112</v>
      </c>
      <c r="F62" s="23">
        <f>I62*K62</f>
        <v>2811.84</v>
      </c>
      <c r="G62" s="44">
        <f>J62*12</f>
        <v>0.96</v>
      </c>
      <c r="H62" s="39"/>
      <c r="I62" s="24">
        <f>12*J62</f>
        <v>0.96</v>
      </c>
      <c r="J62" s="25">
        <v>0.08</v>
      </c>
      <c r="K62" s="12">
        <v>2929</v>
      </c>
      <c r="L62" s="12">
        <v>1.07</v>
      </c>
      <c r="M62" s="13">
        <v>0.03</v>
      </c>
      <c r="N62" s="107">
        <f t="shared" si="0"/>
        <v>0.08</v>
      </c>
    </row>
    <row r="63" spans="1:14" s="12" customFormat="1" ht="20.25" customHeight="1" x14ac:dyDescent="0.2">
      <c r="A63" s="88" t="s">
        <v>28</v>
      </c>
      <c r="B63" s="91" t="s">
        <v>29</v>
      </c>
      <c r="C63" s="45">
        <f>H63*12</f>
        <v>0</v>
      </c>
      <c r="D63" s="100"/>
      <c r="E63" s="44" t="s">
        <v>113</v>
      </c>
      <c r="F63" s="23">
        <f>I63*K63</f>
        <v>1757.4</v>
      </c>
      <c r="G63" s="45">
        <f>J63*12</f>
        <v>0.6</v>
      </c>
      <c r="H63" s="109"/>
      <c r="I63" s="24">
        <f>J63*12</f>
        <v>0.6</v>
      </c>
      <c r="J63" s="25">
        <v>0.05</v>
      </c>
      <c r="K63" s="12">
        <v>2929</v>
      </c>
      <c r="L63" s="12">
        <v>1.07</v>
      </c>
      <c r="M63" s="13">
        <v>0.02</v>
      </c>
      <c r="N63" s="107">
        <f t="shared" si="0"/>
        <v>0.05</v>
      </c>
    </row>
    <row r="64" spans="1:14" s="40" customFormat="1" ht="39" customHeight="1" x14ac:dyDescent="0.2">
      <c r="A64" s="88" t="s">
        <v>30</v>
      </c>
      <c r="B64" s="89"/>
      <c r="C64" s="44">
        <f>H64*12</f>
        <v>0</v>
      </c>
      <c r="D64" s="23"/>
      <c r="E64" s="44" t="s">
        <v>128</v>
      </c>
      <c r="F64" s="23">
        <v>3423.68</v>
      </c>
      <c r="G64" s="44"/>
      <c r="H64" s="39"/>
      <c r="I64" s="24">
        <f>F64/K64</f>
        <v>1.17</v>
      </c>
      <c r="J64" s="25">
        <f>I64/12</f>
        <v>0.1</v>
      </c>
      <c r="K64" s="12">
        <v>2929</v>
      </c>
      <c r="L64" s="12">
        <v>1.07</v>
      </c>
      <c r="M64" s="13">
        <v>0.03</v>
      </c>
      <c r="N64" s="107">
        <f t="shared" si="0"/>
        <v>9.8000000000000004E-2</v>
      </c>
    </row>
    <row r="65" spans="1:14" s="40" customFormat="1" ht="23.25" customHeight="1" x14ac:dyDescent="0.2">
      <c r="A65" s="88" t="s">
        <v>31</v>
      </c>
      <c r="B65" s="89"/>
      <c r="C65" s="24"/>
      <c r="D65" s="24"/>
      <c r="E65" s="24"/>
      <c r="F65" s="24">
        <f>F66+F67+F68+F69+F70+F71+F72+F73+F74+F75+F77+F78+F79+F76</f>
        <v>30344.63</v>
      </c>
      <c r="G65" s="24"/>
      <c r="H65" s="39"/>
      <c r="I65" s="24">
        <f>F65/K65</f>
        <v>10.36</v>
      </c>
      <c r="J65" s="25">
        <f>I65/12</f>
        <v>0.86</v>
      </c>
      <c r="K65" s="12">
        <v>2929</v>
      </c>
      <c r="L65" s="12">
        <v>1.07</v>
      </c>
      <c r="M65" s="13">
        <v>0.8</v>
      </c>
      <c r="N65" s="107">
        <f t="shared" si="0"/>
        <v>0.86299999999999999</v>
      </c>
    </row>
    <row r="66" spans="1:14" s="20" customFormat="1" ht="24" customHeight="1" x14ac:dyDescent="0.2">
      <c r="A66" s="92" t="s">
        <v>141</v>
      </c>
      <c r="B66" s="79" t="s">
        <v>32</v>
      </c>
      <c r="C66" s="47"/>
      <c r="D66" s="46"/>
      <c r="E66" s="46"/>
      <c r="F66" s="46">
        <v>260.52999999999997</v>
      </c>
      <c r="G66" s="47"/>
      <c r="H66" s="48"/>
      <c r="I66" s="47"/>
      <c r="J66" s="48"/>
      <c r="K66" s="12">
        <v>2929</v>
      </c>
      <c r="L66" s="12">
        <v>1.07</v>
      </c>
      <c r="M66" s="13">
        <v>0.01</v>
      </c>
      <c r="N66" s="107">
        <f t="shared" si="0"/>
        <v>0</v>
      </c>
    </row>
    <row r="67" spans="1:14" s="20" customFormat="1" ht="24" customHeight="1" x14ac:dyDescent="0.2">
      <c r="A67" s="92" t="s">
        <v>33</v>
      </c>
      <c r="B67" s="79" t="s">
        <v>34</v>
      </c>
      <c r="C67" s="47">
        <f>H67*12</f>
        <v>0</v>
      </c>
      <c r="D67" s="46"/>
      <c r="E67" s="46"/>
      <c r="F67" s="46">
        <v>556</v>
      </c>
      <c r="G67" s="47">
        <f>J67*12</f>
        <v>0</v>
      </c>
      <c r="H67" s="48"/>
      <c r="I67" s="47"/>
      <c r="J67" s="48"/>
      <c r="K67" s="12">
        <v>2929</v>
      </c>
      <c r="L67" s="12">
        <v>1.07</v>
      </c>
      <c r="M67" s="13">
        <v>0.02</v>
      </c>
      <c r="N67" s="107">
        <f t="shared" si="0"/>
        <v>0</v>
      </c>
    </row>
    <row r="68" spans="1:14" s="20" customFormat="1" ht="20.25" customHeight="1" x14ac:dyDescent="0.2">
      <c r="A68" s="92" t="s">
        <v>67</v>
      </c>
      <c r="B68" s="93" t="s">
        <v>32</v>
      </c>
      <c r="C68" s="47"/>
      <c r="D68" s="46"/>
      <c r="E68" s="46"/>
      <c r="F68" s="46">
        <v>990.63</v>
      </c>
      <c r="G68" s="47"/>
      <c r="H68" s="48"/>
      <c r="I68" s="47"/>
      <c r="J68" s="48"/>
      <c r="K68" s="12">
        <v>2929</v>
      </c>
      <c r="L68" s="12"/>
      <c r="M68" s="13"/>
      <c r="N68" s="107">
        <f t="shared" si="0"/>
        <v>0</v>
      </c>
    </row>
    <row r="69" spans="1:14" s="78" customFormat="1" ht="23.25" customHeight="1" x14ac:dyDescent="0.2">
      <c r="A69" s="74" t="s">
        <v>120</v>
      </c>
      <c r="B69" s="75" t="s">
        <v>47</v>
      </c>
      <c r="C69" s="51"/>
      <c r="D69" s="51"/>
      <c r="E69" s="51"/>
      <c r="F69" s="51">
        <v>10544.14</v>
      </c>
      <c r="G69" s="47"/>
      <c r="H69" s="48"/>
      <c r="I69" s="47"/>
      <c r="J69" s="48"/>
      <c r="K69" s="12">
        <v>2929</v>
      </c>
      <c r="L69" s="76"/>
      <c r="M69" s="77"/>
      <c r="N69" s="107">
        <f t="shared" si="0"/>
        <v>0</v>
      </c>
    </row>
    <row r="70" spans="1:14" s="20" customFormat="1" ht="21" customHeight="1" x14ac:dyDescent="0.2">
      <c r="A70" s="92" t="s">
        <v>35</v>
      </c>
      <c r="B70" s="79" t="s">
        <v>32</v>
      </c>
      <c r="C70" s="47">
        <f>H70*12</f>
        <v>0</v>
      </c>
      <c r="D70" s="46"/>
      <c r="E70" s="46"/>
      <c r="F70" s="46">
        <v>1059.43</v>
      </c>
      <c r="G70" s="47">
        <f>J70*12</f>
        <v>0</v>
      </c>
      <c r="H70" s="48"/>
      <c r="I70" s="47"/>
      <c r="J70" s="48"/>
      <c r="K70" s="12">
        <v>2929</v>
      </c>
      <c r="L70" s="12">
        <v>1.07</v>
      </c>
      <c r="M70" s="13">
        <v>0.03</v>
      </c>
      <c r="N70" s="107">
        <f t="shared" si="0"/>
        <v>0</v>
      </c>
    </row>
    <row r="71" spans="1:14" s="20" customFormat="1" ht="26.25" customHeight="1" x14ac:dyDescent="0.2">
      <c r="A71" s="92" t="s">
        <v>36</v>
      </c>
      <c r="B71" s="79" t="s">
        <v>32</v>
      </c>
      <c r="C71" s="47">
        <f>H71*12</f>
        <v>0</v>
      </c>
      <c r="D71" s="46"/>
      <c r="E71" s="46"/>
      <c r="F71" s="46">
        <v>4718.8900000000003</v>
      </c>
      <c r="G71" s="47">
        <f>J71*12</f>
        <v>0</v>
      </c>
      <c r="H71" s="48"/>
      <c r="I71" s="47"/>
      <c r="J71" s="48"/>
      <c r="K71" s="12">
        <v>2929</v>
      </c>
      <c r="L71" s="12">
        <v>1.07</v>
      </c>
      <c r="M71" s="13">
        <v>0.12</v>
      </c>
      <c r="N71" s="107">
        <f t="shared" si="0"/>
        <v>0</v>
      </c>
    </row>
    <row r="72" spans="1:14" s="20" customFormat="1" ht="21" customHeight="1" x14ac:dyDescent="0.2">
      <c r="A72" s="92" t="s">
        <v>37</v>
      </c>
      <c r="B72" s="79" t="s">
        <v>32</v>
      </c>
      <c r="C72" s="47">
        <f>H72*12</f>
        <v>0</v>
      </c>
      <c r="D72" s="46"/>
      <c r="E72" s="46"/>
      <c r="F72" s="46">
        <v>1112</v>
      </c>
      <c r="G72" s="47">
        <f>J72*12</f>
        <v>0</v>
      </c>
      <c r="H72" s="48"/>
      <c r="I72" s="47"/>
      <c r="J72" s="48"/>
      <c r="K72" s="12">
        <v>2929</v>
      </c>
      <c r="L72" s="12">
        <v>1.07</v>
      </c>
      <c r="M72" s="13">
        <v>0.02</v>
      </c>
      <c r="N72" s="107">
        <f t="shared" si="0"/>
        <v>0</v>
      </c>
    </row>
    <row r="73" spans="1:14" s="20" customFormat="1" ht="21.75" customHeight="1" x14ac:dyDescent="0.2">
      <c r="A73" s="92" t="s">
        <v>38</v>
      </c>
      <c r="B73" s="79" t="s">
        <v>32</v>
      </c>
      <c r="C73" s="47"/>
      <c r="D73" s="46"/>
      <c r="E73" s="46"/>
      <c r="F73" s="46">
        <v>529.71</v>
      </c>
      <c r="G73" s="47"/>
      <c r="H73" s="48"/>
      <c r="I73" s="47"/>
      <c r="J73" s="48"/>
      <c r="K73" s="12">
        <v>2929</v>
      </c>
      <c r="L73" s="12">
        <v>1.07</v>
      </c>
      <c r="M73" s="13">
        <v>0.02</v>
      </c>
      <c r="N73" s="107">
        <f t="shared" si="0"/>
        <v>0</v>
      </c>
    </row>
    <row r="74" spans="1:14" s="20" customFormat="1" ht="21" customHeight="1" x14ac:dyDescent="0.2">
      <c r="A74" s="92" t="s">
        <v>39</v>
      </c>
      <c r="B74" s="79" t="s">
        <v>34</v>
      </c>
      <c r="C74" s="47"/>
      <c r="D74" s="46"/>
      <c r="E74" s="46"/>
      <c r="F74" s="46">
        <v>2118.8200000000002</v>
      </c>
      <c r="G74" s="47"/>
      <c r="H74" s="48"/>
      <c r="I74" s="47"/>
      <c r="J74" s="48"/>
      <c r="K74" s="12">
        <v>2929</v>
      </c>
      <c r="L74" s="12">
        <v>1.07</v>
      </c>
      <c r="M74" s="13">
        <v>7.0000000000000007E-2</v>
      </c>
      <c r="N74" s="107">
        <f t="shared" si="0"/>
        <v>0</v>
      </c>
    </row>
    <row r="75" spans="1:14" s="20" customFormat="1" ht="32.25" customHeight="1" x14ac:dyDescent="0.2">
      <c r="A75" s="92" t="s">
        <v>40</v>
      </c>
      <c r="B75" s="79" t="s">
        <v>32</v>
      </c>
      <c r="C75" s="47">
        <f>H75*12</f>
        <v>0</v>
      </c>
      <c r="D75" s="46"/>
      <c r="E75" s="46"/>
      <c r="F75" s="110">
        <v>3586.18</v>
      </c>
      <c r="G75" s="47">
        <f>J75*12</f>
        <v>0</v>
      </c>
      <c r="H75" s="48"/>
      <c r="I75" s="47"/>
      <c r="J75" s="48"/>
      <c r="K75" s="12">
        <v>2929</v>
      </c>
      <c r="L75" s="12">
        <v>1.07</v>
      </c>
      <c r="M75" s="13">
        <v>7.0000000000000007E-2</v>
      </c>
      <c r="N75" s="107">
        <f t="shared" si="0"/>
        <v>0</v>
      </c>
    </row>
    <row r="76" spans="1:14" s="20" customFormat="1" ht="32.25" customHeight="1" x14ac:dyDescent="0.2">
      <c r="A76" s="92" t="s">
        <v>160</v>
      </c>
      <c r="B76" s="93" t="s">
        <v>32</v>
      </c>
      <c r="C76" s="47"/>
      <c r="D76" s="46"/>
      <c r="E76" s="46"/>
      <c r="F76" s="110">
        <v>1140.94</v>
      </c>
      <c r="G76" s="47"/>
      <c r="H76" s="48"/>
      <c r="I76" s="47"/>
      <c r="J76" s="48"/>
      <c r="K76" s="12"/>
      <c r="L76" s="12"/>
      <c r="M76" s="13"/>
      <c r="N76" s="107"/>
    </row>
    <row r="77" spans="1:14" s="20" customFormat="1" ht="23.25" customHeight="1" x14ac:dyDescent="0.2">
      <c r="A77" s="92" t="s">
        <v>142</v>
      </c>
      <c r="B77" s="79" t="s">
        <v>32</v>
      </c>
      <c r="C77" s="47"/>
      <c r="D77" s="46"/>
      <c r="E77" s="46"/>
      <c r="F77" s="46">
        <v>3727.36</v>
      </c>
      <c r="G77" s="47"/>
      <c r="H77" s="48"/>
      <c r="I77" s="47"/>
      <c r="J77" s="48"/>
      <c r="K77" s="12">
        <v>2929</v>
      </c>
      <c r="L77" s="12">
        <v>1.07</v>
      </c>
      <c r="M77" s="13">
        <v>0.01</v>
      </c>
      <c r="N77" s="107">
        <f t="shared" si="0"/>
        <v>0</v>
      </c>
    </row>
    <row r="78" spans="1:14" s="20" customFormat="1" ht="29.25" customHeight="1" x14ac:dyDescent="0.2">
      <c r="A78" s="92" t="s">
        <v>103</v>
      </c>
      <c r="B78" s="75" t="s">
        <v>47</v>
      </c>
      <c r="C78" s="51"/>
      <c r="D78" s="51"/>
      <c r="E78" s="51"/>
      <c r="F78" s="51">
        <v>0</v>
      </c>
      <c r="G78" s="47"/>
      <c r="H78" s="48"/>
      <c r="I78" s="47"/>
      <c r="J78" s="48"/>
      <c r="K78" s="12">
        <v>2929</v>
      </c>
      <c r="L78" s="12">
        <v>1.07</v>
      </c>
      <c r="M78" s="13">
        <v>7.0000000000000007E-2</v>
      </c>
      <c r="N78" s="107">
        <f t="shared" si="0"/>
        <v>0</v>
      </c>
    </row>
    <row r="79" spans="1:14" s="20" customFormat="1" ht="24" customHeight="1" x14ac:dyDescent="0.2">
      <c r="A79" s="74" t="s">
        <v>151</v>
      </c>
      <c r="B79" s="75" t="s">
        <v>32</v>
      </c>
      <c r="C79" s="42"/>
      <c r="D79" s="42"/>
      <c r="E79" s="42"/>
      <c r="F79" s="42">
        <v>0</v>
      </c>
      <c r="G79" s="49"/>
      <c r="H79" s="48"/>
      <c r="I79" s="49"/>
      <c r="J79" s="84"/>
      <c r="K79" s="12"/>
      <c r="L79" s="12"/>
      <c r="M79" s="13"/>
      <c r="N79" s="107">
        <f t="shared" si="0"/>
        <v>0</v>
      </c>
    </row>
    <row r="80" spans="1:14" s="40" customFormat="1" ht="30" x14ac:dyDescent="0.2">
      <c r="A80" s="88" t="s">
        <v>41</v>
      </c>
      <c r="B80" s="89"/>
      <c r="C80" s="24"/>
      <c r="D80" s="24"/>
      <c r="E80" s="24"/>
      <c r="F80" s="24">
        <f>SUM(F81:F89)</f>
        <v>13740.32</v>
      </c>
      <c r="G80" s="24">
        <f t="shared" ref="G80:H80" si="4">SUM(G60:G79)</f>
        <v>8.76</v>
      </c>
      <c r="H80" s="39">
        <f t="shared" si="4"/>
        <v>0</v>
      </c>
      <c r="I80" s="24">
        <f>F80/K80</f>
        <v>4.6900000000000004</v>
      </c>
      <c r="J80" s="25">
        <f>I80/12</f>
        <v>0.39</v>
      </c>
      <c r="K80" s="12">
        <v>2929</v>
      </c>
      <c r="L80" s="12">
        <v>1.07</v>
      </c>
      <c r="M80" s="13">
        <v>0.89</v>
      </c>
      <c r="N80" s="107">
        <f t="shared" si="0"/>
        <v>0.39100000000000001</v>
      </c>
    </row>
    <row r="81" spans="1:14" s="20" customFormat="1" ht="23.25" customHeight="1" x14ac:dyDescent="0.2">
      <c r="A81" s="92" t="s">
        <v>42</v>
      </c>
      <c r="B81" s="79" t="s">
        <v>43</v>
      </c>
      <c r="C81" s="47"/>
      <c r="D81" s="46"/>
      <c r="E81" s="46"/>
      <c r="F81" s="46">
        <v>1026.05</v>
      </c>
      <c r="G81" s="47"/>
      <c r="H81" s="48"/>
      <c r="I81" s="47"/>
      <c r="J81" s="48"/>
      <c r="K81" s="12">
        <v>2929</v>
      </c>
      <c r="L81" s="12">
        <v>1.07</v>
      </c>
      <c r="M81" s="13">
        <v>0.05</v>
      </c>
      <c r="N81" s="107">
        <f t="shared" ref="N81:N112" si="5">I81/12</f>
        <v>0</v>
      </c>
    </row>
    <row r="82" spans="1:14" s="20" customFormat="1" ht="25.5" x14ac:dyDescent="0.2">
      <c r="A82" s="92" t="s">
        <v>44</v>
      </c>
      <c r="B82" s="93" t="s">
        <v>32</v>
      </c>
      <c r="C82" s="47"/>
      <c r="D82" s="46"/>
      <c r="E82" s="46"/>
      <c r="F82" s="46">
        <v>684.03</v>
      </c>
      <c r="G82" s="47"/>
      <c r="H82" s="48"/>
      <c r="I82" s="47"/>
      <c r="J82" s="48"/>
      <c r="K82" s="12">
        <v>2929</v>
      </c>
      <c r="L82" s="12">
        <v>1.07</v>
      </c>
      <c r="M82" s="13">
        <v>0.03</v>
      </c>
      <c r="N82" s="107">
        <f t="shared" si="5"/>
        <v>0</v>
      </c>
    </row>
    <row r="83" spans="1:14" s="20" customFormat="1" ht="23.25" customHeight="1" x14ac:dyDescent="0.2">
      <c r="A83" s="92" t="s">
        <v>46</v>
      </c>
      <c r="B83" s="79" t="s">
        <v>47</v>
      </c>
      <c r="C83" s="47"/>
      <c r="D83" s="46"/>
      <c r="E83" s="46"/>
      <c r="F83" s="46">
        <v>717.99</v>
      </c>
      <c r="G83" s="47"/>
      <c r="H83" s="48"/>
      <c r="I83" s="47"/>
      <c r="J83" s="48"/>
      <c r="K83" s="12">
        <v>2929</v>
      </c>
      <c r="L83" s="12">
        <v>1.07</v>
      </c>
      <c r="M83" s="13">
        <v>0.03</v>
      </c>
      <c r="N83" s="107">
        <f t="shared" si="5"/>
        <v>0</v>
      </c>
    </row>
    <row r="84" spans="1:14" s="20" customFormat="1" ht="25.5" x14ac:dyDescent="0.2">
      <c r="A84" s="92" t="s">
        <v>48</v>
      </c>
      <c r="B84" s="79" t="s">
        <v>49</v>
      </c>
      <c r="C84" s="47"/>
      <c r="D84" s="46"/>
      <c r="E84" s="46"/>
      <c r="F84" s="46">
        <v>684.03</v>
      </c>
      <c r="G84" s="47"/>
      <c r="H84" s="48"/>
      <c r="I84" s="47"/>
      <c r="J84" s="48"/>
      <c r="K84" s="12">
        <v>2929</v>
      </c>
      <c r="L84" s="12">
        <v>1.07</v>
      </c>
      <c r="M84" s="13">
        <v>0.03</v>
      </c>
      <c r="N84" s="107">
        <f t="shared" si="5"/>
        <v>0</v>
      </c>
    </row>
    <row r="85" spans="1:14" s="20" customFormat="1" ht="24.75" customHeight="1" x14ac:dyDescent="0.2">
      <c r="A85" s="92" t="s">
        <v>97</v>
      </c>
      <c r="B85" s="79" t="s">
        <v>9</v>
      </c>
      <c r="C85" s="49"/>
      <c r="D85" s="50"/>
      <c r="E85" s="50"/>
      <c r="F85" s="110">
        <v>2439.37</v>
      </c>
      <c r="G85" s="49"/>
      <c r="H85" s="48"/>
      <c r="I85" s="47"/>
      <c r="J85" s="48"/>
      <c r="K85" s="12">
        <v>2929</v>
      </c>
      <c r="L85" s="12">
        <v>1.07</v>
      </c>
      <c r="M85" s="13">
        <v>0.13</v>
      </c>
      <c r="N85" s="107">
        <f t="shared" si="5"/>
        <v>0</v>
      </c>
    </row>
    <row r="86" spans="1:14" s="20" customFormat="1" ht="24.75" customHeight="1" x14ac:dyDescent="0.2">
      <c r="A86" s="92" t="s">
        <v>165</v>
      </c>
      <c r="B86" s="93" t="s">
        <v>32</v>
      </c>
      <c r="C86" s="49"/>
      <c r="D86" s="50"/>
      <c r="E86" s="50"/>
      <c r="F86" s="50">
        <v>3541.68</v>
      </c>
      <c r="G86" s="49"/>
      <c r="H86" s="48"/>
      <c r="I86" s="49"/>
      <c r="J86" s="84"/>
      <c r="K86" s="12">
        <v>2929</v>
      </c>
      <c r="L86" s="12"/>
      <c r="M86" s="13"/>
      <c r="N86" s="107">
        <f t="shared" si="5"/>
        <v>0</v>
      </c>
    </row>
    <row r="87" spans="1:14" s="20" customFormat="1" ht="32.25" customHeight="1" x14ac:dyDescent="0.2">
      <c r="A87" s="92" t="s">
        <v>114</v>
      </c>
      <c r="B87" s="93" t="s">
        <v>32</v>
      </c>
      <c r="C87" s="49"/>
      <c r="D87" s="50"/>
      <c r="E87" s="50"/>
      <c r="F87" s="50">
        <v>4647.17</v>
      </c>
      <c r="G87" s="49"/>
      <c r="H87" s="48"/>
      <c r="I87" s="49"/>
      <c r="J87" s="84"/>
      <c r="K87" s="12">
        <v>2929</v>
      </c>
      <c r="L87" s="12"/>
      <c r="M87" s="13"/>
      <c r="N87" s="107">
        <f t="shared" si="5"/>
        <v>0</v>
      </c>
    </row>
    <row r="88" spans="1:14" s="20" customFormat="1" ht="28.5" customHeight="1" x14ac:dyDescent="0.2">
      <c r="A88" s="92" t="s">
        <v>103</v>
      </c>
      <c r="B88" s="93" t="s">
        <v>47</v>
      </c>
      <c r="C88" s="49"/>
      <c r="D88" s="50"/>
      <c r="E88" s="50"/>
      <c r="F88" s="50">
        <v>0</v>
      </c>
      <c r="G88" s="49"/>
      <c r="H88" s="48"/>
      <c r="I88" s="49"/>
      <c r="J88" s="84"/>
      <c r="K88" s="12">
        <v>2929</v>
      </c>
      <c r="L88" s="12"/>
      <c r="M88" s="13"/>
      <c r="N88" s="107">
        <f t="shared" si="5"/>
        <v>0</v>
      </c>
    </row>
    <row r="89" spans="1:14" s="20" customFormat="1" ht="25.5" customHeight="1" x14ac:dyDescent="0.2">
      <c r="A89" s="92" t="s">
        <v>157</v>
      </c>
      <c r="B89" s="93" t="s">
        <v>45</v>
      </c>
      <c r="C89" s="49"/>
      <c r="D89" s="50"/>
      <c r="E89" s="50"/>
      <c r="F89" s="115">
        <v>0</v>
      </c>
      <c r="G89" s="49"/>
      <c r="H89" s="48"/>
      <c r="I89" s="49"/>
      <c r="J89" s="84"/>
      <c r="K89" s="12"/>
      <c r="L89" s="12"/>
      <c r="M89" s="13"/>
      <c r="N89" s="107">
        <f t="shared" si="5"/>
        <v>0</v>
      </c>
    </row>
    <row r="90" spans="1:14" s="20" customFormat="1" ht="30" x14ac:dyDescent="0.2">
      <c r="A90" s="88" t="s">
        <v>50</v>
      </c>
      <c r="B90" s="79"/>
      <c r="C90" s="47"/>
      <c r="D90" s="49"/>
      <c r="E90" s="24"/>
      <c r="F90" s="24">
        <f>F91+F92+F93</f>
        <v>0</v>
      </c>
      <c r="G90" s="47"/>
      <c r="H90" s="48"/>
      <c r="I90" s="24">
        <f>F90/K90</f>
        <v>0</v>
      </c>
      <c r="J90" s="25">
        <f>I90/12</f>
        <v>0</v>
      </c>
      <c r="K90" s="12">
        <v>2929</v>
      </c>
      <c r="L90" s="12">
        <v>1.07</v>
      </c>
      <c r="M90" s="13">
        <v>0.37</v>
      </c>
      <c r="N90" s="107">
        <f t="shared" si="5"/>
        <v>0</v>
      </c>
    </row>
    <row r="91" spans="1:14" s="20" customFormat="1" ht="18" customHeight="1" x14ac:dyDescent="0.2">
      <c r="A91" s="92" t="s">
        <v>130</v>
      </c>
      <c r="B91" s="93" t="s">
        <v>32</v>
      </c>
      <c r="C91" s="47"/>
      <c r="D91" s="50"/>
      <c r="E91" s="23"/>
      <c r="F91" s="41">
        <v>0</v>
      </c>
      <c r="G91" s="51"/>
      <c r="H91" s="43"/>
      <c r="I91" s="42"/>
      <c r="J91" s="82"/>
      <c r="K91" s="12"/>
      <c r="L91" s="12"/>
      <c r="M91" s="13"/>
      <c r="N91" s="107">
        <f t="shared" si="5"/>
        <v>0</v>
      </c>
    </row>
    <row r="92" spans="1:14" s="20" customFormat="1" ht="25.5" customHeight="1" x14ac:dyDescent="0.2">
      <c r="A92" s="92" t="s">
        <v>131</v>
      </c>
      <c r="B92" s="93" t="s">
        <v>32</v>
      </c>
      <c r="C92" s="47"/>
      <c r="D92" s="50"/>
      <c r="E92" s="23"/>
      <c r="F92" s="41">
        <v>0</v>
      </c>
      <c r="G92" s="51"/>
      <c r="H92" s="43"/>
      <c r="I92" s="42"/>
      <c r="J92" s="82"/>
      <c r="K92" s="12"/>
      <c r="L92" s="12"/>
      <c r="M92" s="13"/>
      <c r="N92" s="107">
        <f t="shared" si="5"/>
        <v>0</v>
      </c>
    </row>
    <row r="93" spans="1:14" s="20" customFormat="1" ht="33.75" customHeight="1" x14ac:dyDescent="0.2">
      <c r="A93" s="92" t="s">
        <v>103</v>
      </c>
      <c r="B93" s="93" t="s">
        <v>47</v>
      </c>
      <c r="C93" s="47"/>
      <c r="D93" s="50"/>
      <c r="E93" s="50"/>
      <c r="F93" s="50">
        <v>0</v>
      </c>
      <c r="G93" s="47"/>
      <c r="H93" s="48"/>
      <c r="I93" s="49"/>
      <c r="J93" s="84"/>
      <c r="K93" s="12">
        <v>2929</v>
      </c>
      <c r="L93" s="12"/>
      <c r="M93" s="13"/>
      <c r="N93" s="107">
        <f t="shared" si="5"/>
        <v>0</v>
      </c>
    </row>
    <row r="94" spans="1:14" s="20" customFormat="1" ht="21" customHeight="1" x14ac:dyDescent="0.2">
      <c r="A94" s="88" t="s">
        <v>51</v>
      </c>
      <c r="B94" s="79"/>
      <c r="C94" s="47"/>
      <c r="D94" s="49"/>
      <c r="E94" s="49"/>
      <c r="F94" s="24">
        <f>F95+F96+F97+F98+F99+F100</f>
        <v>9320.19</v>
      </c>
      <c r="G94" s="47"/>
      <c r="H94" s="48"/>
      <c r="I94" s="24">
        <f>F94/K94</f>
        <v>3.18</v>
      </c>
      <c r="J94" s="25">
        <f>I94/12</f>
        <v>0.27</v>
      </c>
      <c r="K94" s="12">
        <v>2929</v>
      </c>
      <c r="L94" s="12">
        <v>1.07</v>
      </c>
      <c r="M94" s="13">
        <v>0.2</v>
      </c>
      <c r="N94" s="107">
        <f t="shared" si="5"/>
        <v>0.26500000000000001</v>
      </c>
    </row>
    <row r="95" spans="1:14" s="20" customFormat="1" ht="21" customHeight="1" x14ac:dyDescent="0.2">
      <c r="A95" s="74" t="s">
        <v>52</v>
      </c>
      <c r="B95" s="93" t="s">
        <v>9</v>
      </c>
      <c r="C95" s="47"/>
      <c r="D95" s="50"/>
      <c r="E95" s="50"/>
      <c r="F95" s="41">
        <v>0</v>
      </c>
      <c r="G95" s="47"/>
      <c r="H95" s="48"/>
      <c r="I95" s="24"/>
      <c r="J95" s="25"/>
      <c r="K95" s="12"/>
      <c r="L95" s="12"/>
      <c r="M95" s="13"/>
      <c r="N95" s="107">
        <f t="shared" si="5"/>
        <v>0</v>
      </c>
    </row>
    <row r="96" spans="1:14" s="20" customFormat="1" ht="43.5" customHeight="1" x14ac:dyDescent="0.2">
      <c r="A96" s="92" t="s">
        <v>84</v>
      </c>
      <c r="B96" s="79" t="s">
        <v>32</v>
      </c>
      <c r="C96" s="47"/>
      <c r="D96" s="46"/>
      <c r="E96" s="46"/>
      <c r="F96" s="46">
        <v>8216.4599999999991</v>
      </c>
      <c r="G96" s="47"/>
      <c r="H96" s="48"/>
      <c r="I96" s="47"/>
      <c r="J96" s="48"/>
      <c r="K96" s="12">
        <v>2929</v>
      </c>
      <c r="L96" s="12">
        <v>1.07</v>
      </c>
      <c r="M96" s="13">
        <v>0.13</v>
      </c>
      <c r="N96" s="107">
        <f t="shared" si="5"/>
        <v>0</v>
      </c>
    </row>
    <row r="97" spans="1:14" s="20" customFormat="1" ht="42.75" customHeight="1" x14ac:dyDescent="0.2">
      <c r="A97" s="92" t="s">
        <v>85</v>
      </c>
      <c r="B97" s="79" t="s">
        <v>32</v>
      </c>
      <c r="C97" s="47"/>
      <c r="D97" s="46"/>
      <c r="E97" s="46"/>
      <c r="F97" s="46">
        <v>1103.73</v>
      </c>
      <c r="G97" s="47"/>
      <c r="H97" s="48"/>
      <c r="I97" s="47"/>
      <c r="J97" s="48"/>
      <c r="K97" s="12">
        <v>2929</v>
      </c>
      <c r="L97" s="12">
        <v>1.07</v>
      </c>
      <c r="M97" s="13">
        <v>0.02</v>
      </c>
      <c r="N97" s="107">
        <f t="shared" si="5"/>
        <v>0</v>
      </c>
    </row>
    <row r="98" spans="1:14" s="20" customFormat="1" ht="27.75" customHeight="1" x14ac:dyDescent="0.2">
      <c r="A98" s="92" t="s">
        <v>54</v>
      </c>
      <c r="B98" s="93" t="s">
        <v>17</v>
      </c>
      <c r="C98" s="47"/>
      <c r="D98" s="50"/>
      <c r="E98" s="50"/>
      <c r="F98" s="50">
        <v>0</v>
      </c>
      <c r="G98" s="47"/>
      <c r="H98" s="48"/>
      <c r="I98" s="49"/>
      <c r="J98" s="84"/>
      <c r="K98" s="12"/>
      <c r="L98" s="12"/>
      <c r="M98" s="13"/>
      <c r="N98" s="107">
        <f t="shared" si="5"/>
        <v>0</v>
      </c>
    </row>
    <row r="99" spans="1:14" s="20" customFormat="1" ht="18.75" customHeight="1" x14ac:dyDescent="0.2">
      <c r="A99" s="92" t="s">
        <v>53</v>
      </c>
      <c r="B99" s="93" t="s">
        <v>55</v>
      </c>
      <c r="C99" s="47"/>
      <c r="D99" s="50"/>
      <c r="E99" s="50"/>
      <c r="F99" s="50">
        <v>0</v>
      </c>
      <c r="G99" s="47"/>
      <c r="H99" s="48"/>
      <c r="I99" s="49"/>
      <c r="J99" s="84"/>
      <c r="K99" s="12">
        <v>2929</v>
      </c>
      <c r="L99" s="12"/>
      <c r="M99" s="13"/>
      <c r="N99" s="107">
        <f t="shared" si="5"/>
        <v>0</v>
      </c>
    </row>
    <row r="100" spans="1:14" s="20" customFormat="1" ht="56.25" customHeight="1" x14ac:dyDescent="0.2">
      <c r="A100" s="92" t="s">
        <v>86</v>
      </c>
      <c r="B100" s="93" t="s">
        <v>66</v>
      </c>
      <c r="C100" s="47"/>
      <c r="D100" s="50"/>
      <c r="E100" s="50"/>
      <c r="F100" s="50">
        <v>0</v>
      </c>
      <c r="G100" s="47"/>
      <c r="H100" s="48"/>
      <c r="I100" s="49"/>
      <c r="J100" s="84"/>
      <c r="K100" s="12">
        <v>2929</v>
      </c>
      <c r="L100" s="12"/>
      <c r="M100" s="13"/>
      <c r="N100" s="107">
        <f t="shared" si="5"/>
        <v>0</v>
      </c>
    </row>
    <row r="101" spans="1:14" s="20" customFormat="1" ht="21" customHeight="1" x14ac:dyDescent="0.2">
      <c r="A101" s="88" t="s">
        <v>56</v>
      </c>
      <c r="B101" s="79"/>
      <c r="C101" s="47"/>
      <c r="D101" s="49"/>
      <c r="E101" s="24"/>
      <c r="F101" s="24">
        <f>F102</f>
        <v>1330.02</v>
      </c>
      <c r="G101" s="47"/>
      <c r="H101" s="48"/>
      <c r="I101" s="24">
        <f>F101/K101</f>
        <v>0.45</v>
      </c>
      <c r="J101" s="25">
        <f>I101/12</f>
        <v>0.04</v>
      </c>
      <c r="K101" s="12">
        <v>2929</v>
      </c>
      <c r="L101" s="12">
        <v>1.07</v>
      </c>
      <c r="M101" s="13">
        <v>0.11</v>
      </c>
      <c r="N101" s="107">
        <f t="shared" si="5"/>
        <v>3.7999999999999999E-2</v>
      </c>
    </row>
    <row r="102" spans="1:14" s="20" customFormat="1" ht="22.5" customHeight="1" x14ac:dyDescent="0.2">
      <c r="A102" s="92" t="s">
        <v>57</v>
      </c>
      <c r="B102" s="79" t="s">
        <v>32</v>
      </c>
      <c r="C102" s="47"/>
      <c r="D102" s="46"/>
      <c r="E102" s="46"/>
      <c r="F102" s="46">
        <v>1330.02</v>
      </c>
      <c r="G102" s="47"/>
      <c r="H102" s="48"/>
      <c r="I102" s="47"/>
      <c r="J102" s="48"/>
      <c r="K102" s="12">
        <v>2929</v>
      </c>
      <c r="L102" s="12">
        <v>1.07</v>
      </c>
      <c r="M102" s="13">
        <v>0.02</v>
      </c>
      <c r="N102" s="107">
        <f t="shared" si="5"/>
        <v>0</v>
      </c>
    </row>
    <row r="103" spans="1:14" s="12" customFormat="1" ht="29.25" customHeight="1" x14ac:dyDescent="0.2">
      <c r="A103" s="88" t="s">
        <v>58</v>
      </c>
      <c r="B103" s="89"/>
      <c r="C103" s="24"/>
      <c r="D103" s="24"/>
      <c r="E103" s="24" t="s">
        <v>132</v>
      </c>
      <c r="F103" s="24">
        <f>F104+F105</f>
        <v>9716.67</v>
      </c>
      <c r="G103" s="24"/>
      <c r="H103" s="39"/>
      <c r="I103" s="24">
        <f>F103/K103</f>
        <v>3.32</v>
      </c>
      <c r="J103" s="25">
        <f>I103/12</f>
        <v>0.28000000000000003</v>
      </c>
      <c r="K103" s="12">
        <v>2929</v>
      </c>
      <c r="L103" s="12">
        <v>1.07</v>
      </c>
      <c r="M103" s="13">
        <v>0.03</v>
      </c>
      <c r="N103" s="107">
        <f t="shared" si="5"/>
        <v>0.27700000000000002</v>
      </c>
    </row>
    <row r="104" spans="1:14" s="20" customFormat="1" ht="44.25" customHeight="1" x14ac:dyDescent="0.2">
      <c r="A104" s="74" t="s">
        <v>87</v>
      </c>
      <c r="B104" s="93" t="s">
        <v>34</v>
      </c>
      <c r="C104" s="47"/>
      <c r="D104" s="46"/>
      <c r="E104" s="46"/>
      <c r="F104" s="110">
        <v>0</v>
      </c>
      <c r="G104" s="47"/>
      <c r="H104" s="48"/>
      <c r="I104" s="47"/>
      <c r="J104" s="48"/>
      <c r="K104" s="12">
        <v>2929</v>
      </c>
      <c r="L104" s="12">
        <v>1.07</v>
      </c>
      <c r="M104" s="13">
        <v>0.03</v>
      </c>
      <c r="N104" s="107">
        <f t="shared" si="5"/>
        <v>0</v>
      </c>
    </row>
    <row r="105" spans="1:14" s="20" customFormat="1" ht="27" customHeight="1" x14ac:dyDescent="0.2">
      <c r="A105" s="74" t="s">
        <v>150</v>
      </c>
      <c r="B105" s="93" t="s">
        <v>66</v>
      </c>
      <c r="C105" s="47">
        <f>H105*12</f>
        <v>0</v>
      </c>
      <c r="D105" s="46"/>
      <c r="E105" s="46"/>
      <c r="F105" s="46">
        <v>9716.67</v>
      </c>
      <c r="G105" s="47">
        <f>J105*12</f>
        <v>0</v>
      </c>
      <c r="H105" s="48"/>
      <c r="I105" s="47"/>
      <c r="J105" s="48"/>
      <c r="K105" s="12">
        <v>2929</v>
      </c>
      <c r="L105" s="12">
        <v>1.07</v>
      </c>
      <c r="M105" s="13">
        <v>0</v>
      </c>
      <c r="N105" s="107">
        <f t="shared" si="5"/>
        <v>0</v>
      </c>
    </row>
    <row r="106" spans="1:14" s="12" customFormat="1" ht="30.75" customHeight="1" x14ac:dyDescent="0.2">
      <c r="A106" s="88" t="s">
        <v>59</v>
      </c>
      <c r="B106" s="89"/>
      <c r="C106" s="24"/>
      <c r="D106" s="24"/>
      <c r="E106" s="24" t="s">
        <v>112</v>
      </c>
      <c r="F106" s="24">
        <f>F107</f>
        <v>981.1</v>
      </c>
      <c r="G106" s="24"/>
      <c r="H106" s="39"/>
      <c r="I106" s="24">
        <f>F106/K106</f>
        <v>0.33</v>
      </c>
      <c r="J106" s="25">
        <f>I106/12</f>
        <v>0.03</v>
      </c>
      <c r="K106" s="12">
        <v>2929</v>
      </c>
      <c r="L106" s="12">
        <v>1.07</v>
      </c>
      <c r="M106" s="13">
        <v>0.06</v>
      </c>
      <c r="N106" s="107">
        <f t="shared" si="5"/>
        <v>2.8000000000000001E-2</v>
      </c>
    </row>
    <row r="107" spans="1:14" s="20" customFormat="1" ht="24" customHeight="1" x14ac:dyDescent="0.2">
      <c r="A107" s="92" t="s">
        <v>137</v>
      </c>
      <c r="B107" s="93" t="s">
        <v>166</v>
      </c>
      <c r="C107" s="47"/>
      <c r="D107" s="46"/>
      <c r="E107" s="46"/>
      <c r="F107" s="46">
        <f>2943.3/3</f>
        <v>981.1</v>
      </c>
      <c r="G107" s="47"/>
      <c r="H107" s="48"/>
      <c r="I107" s="47"/>
      <c r="J107" s="48"/>
      <c r="K107" s="12">
        <v>2929</v>
      </c>
      <c r="L107" s="12">
        <v>1.07</v>
      </c>
      <c r="M107" s="13">
        <v>0.02</v>
      </c>
      <c r="N107" s="107">
        <f t="shared" si="5"/>
        <v>0</v>
      </c>
    </row>
    <row r="108" spans="1:14" s="12" customFormat="1" ht="132.75" x14ac:dyDescent="0.2">
      <c r="A108" s="94" t="s">
        <v>161</v>
      </c>
      <c r="B108" s="89" t="s">
        <v>17</v>
      </c>
      <c r="C108" s="45">
        <f>H108*12</f>
        <v>0</v>
      </c>
      <c r="D108" s="45"/>
      <c r="E108" s="45"/>
      <c r="F108" s="45">
        <v>30000</v>
      </c>
      <c r="G108" s="45">
        <f>J108*12</f>
        <v>10.199999999999999</v>
      </c>
      <c r="H108" s="109"/>
      <c r="I108" s="45">
        <f>F108/K108</f>
        <v>10.24</v>
      </c>
      <c r="J108" s="109">
        <f>I108/12</f>
        <v>0.85</v>
      </c>
      <c r="K108" s="12">
        <v>2929</v>
      </c>
      <c r="L108" s="12">
        <v>1.07</v>
      </c>
      <c r="M108" s="13">
        <v>1.03</v>
      </c>
      <c r="N108" s="107">
        <f t="shared" si="5"/>
        <v>0.85299999999999998</v>
      </c>
    </row>
    <row r="109" spans="1:14" s="52" customFormat="1" ht="21.75" customHeight="1" x14ac:dyDescent="0.2">
      <c r="A109" s="88" t="s">
        <v>147</v>
      </c>
      <c r="B109" s="89" t="s">
        <v>9</v>
      </c>
      <c r="C109" s="44"/>
      <c r="D109" s="44"/>
      <c r="E109" s="44" t="s">
        <v>110</v>
      </c>
      <c r="F109" s="44">
        <v>2924.46</v>
      </c>
      <c r="G109" s="44"/>
      <c r="H109" s="44"/>
      <c r="I109" s="44">
        <f>F109/K109</f>
        <v>1</v>
      </c>
      <c r="J109" s="39">
        <f>I109/12</f>
        <v>0.08</v>
      </c>
      <c r="K109" s="12">
        <v>2929</v>
      </c>
      <c r="M109" s="53"/>
      <c r="N109" s="107">
        <f t="shared" si="5"/>
        <v>8.3000000000000004E-2</v>
      </c>
    </row>
    <row r="110" spans="1:14" s="52" customFormat="1" ht="20.25" customHeight="1" x14ac:dyDescent="0.2">
      <c r="A110" s="88" t="s">
        <v>148</v>
      </c>
      <c r="B110" s="89" t="s">
        <v>9</v>
      </c>
      <c r="C110" s="44"/>
      <c r="D110" s="44"/>
      <c r="E110" s="44" t="s">
        <v>110</v>
      </c>
      <c r="F110" s="44">
        <f>(11887.41+2924.46)</f>
        <v>14811.87</v>
      </c>
      <c r="G110" s="44"/>
      <c r="H110" s="44"/>
      <c r="I110" s="44">
        <f t="shared" ref="I110:I111" si="6">F110/K110</f>
        <v>5.0599999999999996</v>
      </c>
      <c r="J110" s="39">
        <f t="shared" ref="J110:J111" si="7">I110/12</f>
        <v>0.42</v>
      </c>
      <c r="K110" s="12">
        <v>2929</v>
      </c>
      <c r="M110" s="53"/>
      <c r="N110" s="107">
        <f t="shared" si="5"/>
        <v>0.42199999999999999</v>
      </c>
    </row>
    <row r="111" spans="1:14" s="52" customFormat="1" ht="21" customHeight="1" x14ac:dyDescent="0.2">
      <c r="A111" s="88" t="s">
        <v>149</v>
      </c>
      <c r="B111" s="89" t="s">
        <v>9</v>
      </c>
      <c r="C111" s="44"/>
      <c r="D111" s="44"/>
      <c r="E111" s="44" t="s">
        <v>110</v>
      </c>
      <c r="F111" s="44">
        <v>51571.53</v>
      </c>
      <c r="G111" s="44"/>
      <c r="H111" s="44"/>
      <c r="I111" s="44">
        <f t="shared" si="6"/>
        <v>17.61</v>
      </c>
      <c r="J111" s="39">
        <f t="shared" si="7"/>
        <v>1.47</v>
      </c>
      <c r="K111" s="12">
        <v>2929</v>
      </c>
      <c r="M111" s="53"/>
      <c r="N111" s="107">
        <f t="shared" si="5"/>
        <v>1.468</v>
      </c>
    </row>
    <row r="112" spans="1:14" s="52" customFormat="1" ht="21" customHeight="1" thickBot="1" x14ac:dyDescent="0.25">
      <c r="A112" s="116" t="s">
        <v>162</v>
      </c>
      <c r="B112" s="117" t="s">
        <v>14</v>
      </c>
      <c r="C112" s="118"/>
      <c r="D112" s="100"/>
      <c r="E112" s="100"/>
      <c r="F112" s="100">
        <f>I112*K112</f>
        <v>72404.88</v>
      </c>
      <c r="G112" s="100"/>
      <c r="H112" s="100"/>
      <c r="I112" s="100">
        <f>12*J112</f>
        <v>24.72</v>
      </c>
      <c r="J112" s="119">
        <v>2.06</v>
      </c>
      <c r="K112" s="12">
        <v>2929</v>
      </c>
      <c r="M112" s="53"/>
      <c r="N112" s="107">
        <f t="shared" si="5"/>
        <v>2.06</v>
      </c>
    </row>
    <row r="113" spans="1:14" s="12" customFormat="1" ht="27.75" customHeight="1" thickBot="1" x14ac:dyDescent="0.45">
      <c r="A113" s="95" t="s">
        <v>60</v>
      </c>
      <c r="B113" s="96"/>
      <c r="C113" s="54">
        <f>H113*12</f>
        <v>0</v>
      </c>
      <c r="D113" s="55"/>
      <c r="E113" s="55"/>
      <c r="F113" s="56">
        <f>F108+F106+F103+F101+F94+F90+F80+F65+F64+F63+F62+F61+F60+F59+F54+F48+F47+F46+F45+F44+F33+F16+F109+F110+F111+F112</f>
        <v>801162.59</v>
      </c>
      <c r="G113" s="56">
        <f t="shared" ref="G113:H113" si="8">G108+G106+G103+G101+G94+G90+G80+G65+G64+G63+G62+G61+G60+G59+G54+G48+G47+G46+G45+G44+G33+G16+G109+G110+G111+G112</f>
        <v>208.92</v>
      </c>
      <c r="H113" s="56">
        <f t="shared" si="8"/>
        <v>0</v>
      </c>
      <c r="I113" s="56">
        <f>I108+I106+I103+I101+I94+I90+I80+I65+I64+I63+I62+I61+I60+I59+I54+I48+I47+I46+I45+I44+I33+I16+I109+I110+I111+I112</f>
        <v>273.52999999999997</v>
      </c>
      <c r="J113" s="56">
        <f>J108+J106+J103+J101+J94+J90+J80+J65+J64+J63+J62+J61+J60+J59+J54+J48+J47+J46+J45+J44+J33+J16+J109+J110+J111+J112</f>
        <v>22.81</v>
      </c>
      <c r="K113" s="12">
        <v>2929</v>
      </c>
      <c r="M113" s="13"/>
      <c r="N113" s="107"/>
    </row>
    <row r="114" spans="1:14" s="12" customFormat="1" ht="18.75" x14ac:dyDescent="0.4">
      <c r="A114" s="111"/>
      <c r="B114" s="112"/>
      <c r="C114" s="113"/>
      <c r="D114" s="113"/>
      <c r="E114" s="113"/>
      <c r="F114" s="114"/>
      <c r="G114" s="114"/>
      <c r="H114" s="114"/>
      <c r="I114" s="114"/>
      <c r="J114" s="114"/>
      <c r="M114" s="13"/>
      <c r="N114" s="107"/>
    </row>
    <row r="115" spans="1:14" s="12" customFormat="1" ht="18.75" x14ac:dyDescent="0.4">
      <c r="A115" s="111"/>
      <c r="B115" s="112"/>
      <c r="C115" s="113"/>
      <c r="D115" s="113"/>
      <c r="E115" s="113"/>
      <c r="F115" s="114"/>
      <c r="G115" s="114"/>
      <c r="H115" s="114"/>
      <c r="I115" s="114"/>
      <c r="J115" s="114"/>
      <c r="M115" s="13"/>
      <c r="N115" s="107"/>
    </row>
    <row r="116" spans="1:14" s="57" customFormat="1" ht="20.25" thickBot="1" x14ac:dyDescent="0.25">
      <c r="A116" s="97"/>
      <c r="B116" s="98"/>
      <c r="C116" s="65"/>
      <c r="D116" s="65"/>
      <c r="E116" s="65"/>
      <c r="F116" s="65"/>
      <c r="G116" s="65"/>
      <c r="H116" s="65"/>
      <c r="I116" s="65"/>
      <c r="J116" s="65"/>
      <c r="M116" s="58"/>
    </row>
    <row r="117" spans="1:14" s="12" customFormat="1" ht="31.5" customHeight="1" x14ac:dyDescent="0.2">
      <c r="A117" s="104" t="s">
        <v>62</v>
      </c>
      <c r="B117" s="105"/>
      <c r="C117" s="103">
        <f>H117*12</f>
        <v>0</v>
      </c>
      <c r="D117" s="103"/>
      <c r="E117" s="103"/>
      <c r="F117" s="103">
        <f>F118</f>
        <v>46383.77</v>
      </c>
      <c r="G117" s="103">
        <f t="shared" ref="G117:J117" si="9">G118</f>
        <v>0</v>
      </c>
      <c r="H117" s="103">
        <f t="shared" si="9"/>
        <v>0</v>
      </c>
      <c r="I117" s="103">
        <f t="shared" si="9"/>
        <v>15.84</v>
      </c>
      <c r="J117" s="103">
        <f t="shared" si="9"/>
        <v>1.32</v>
      </c>
      <c r="K117" s="12">
        <v>2929</v>
      </c>
      <c r="M117" s="13"/>
    </row>
    <row r="118" spans="1:14" s="52" customFormat="1" ht="25.5" x14ac:dyDescent="0.2">
      <c r="A118" s="74" t="s">
        <v>117</v>
      </c>
      <c r="B118" s="75"/>
      <c r="C118" s="51"/>
      <c r="D118" s="51"/>
      <c r="E118" s="51"/>
      <c r="F118" s="51">
        <v>46383.77</v>
      </c>
      <c r="G118" s="51"/>
      <c r="H118" s="51"/>
      <c r="I118" s="51">
        <f t="shared" ref="I118" si="10">F118/K118</f>
        <v>15.84</v>
      </c>
      <c r="J118" s="51">
        <f t="shared" ref="J118" si="11">I118/12</f>
        <v>1.32</v>
      </c>
      <c r="K118" s="12">
        <v>2929</v>
      </c>
      <c r="M118" s="53"/>
    </row>
    <row r="119" spans="1:14" s="57" customFormat="1" ht="19.5" x14ac:dyDescent="0.2">
      <c r="A119" s="62"/>
      <c r="B119" s="63"/>
      <c r="C119" s="64"/>
      <c r="D119" s="64"/>
      <c r="E119" s="64"/>
      <c r="F119" s="64"/>
      <c r="G119" s="64"/>
      <c r="H119" s="66"/>
      <c r="I119" s="64"/>
      <c r="J119" s="66"/>
      <c r="M119" s="58"/>
    </row>
    <row r="120" spans="1:14" s="57" customFormat="1" ht="20.25" thickBot="1" x14ac:dyDescent="0.25">
      <c r="A120" s="62"/>
      <c r="B120" s="63"/>
      <c r="C120" s="64"/>
      <c r="D120" s="64"/>
      <c r="E120" s="64"/>
      <c r="F120" s="64"/>
      <c r="G120" s="64"/>
      <c r="H120" s="66"/>
      <c r="I120" s="64"/>
      <c r="J120" s="66"/>
      <c r="M120" s="58"/>
    </row>
    <row r="121" spans="1:14" s="70" customFormat="1" ht="19.5" thickBot="1" x14ac:dyDescent="0.25">
      <c r="A121" s="67" t="s">
        <v>61</v>
      </c>
      <c r="B121" s="68"/>
      <c r="C121" s="69"/>
      <c r="D121" s="69"/>
      <c r="E121" s="69"/>
      <c r="F121" s="69">
        <f>F113+F117</f>
        <v>847546.36</v>
      </c>
      <c r="G121" s="69">
        <f t="shared" ref="G121:J121" si="12">G113+G117</f>
        <v>208.92</v>
      </c>
      <c r="H121" s="69">
        <f t="shared" si="12"/>
        <v>0</v>
      </c>
      <c r="I121" s="69">
        <f t="shared" si="12"/>
        <v>289.37</v>
      </c>
      <c r="J121" s="69">
        <f t="shared" si="12"/>
        <v>24.13</v>
      </c>
      <c r="M121" s="71"/>
    </row>
    <row r="122" spans="1:14" s="57" customFormat="1" ht="19.5" x14ac:dyDescent="0.2">
      <c r="A122" s="62"/>
      <c r="B122" s="63"/>
      <c r="C122" s="64"/>
      <c r="D122" s="64"/>
      <c r="E122" s="64"/>
      <c r="F122" s="64"/>
      <c r="G122" s="64"/>
      <c r="H122" s="66"/>
      <c r="I122" s="64"/>
      <c r="J122" s="66"/>
      <c r="M122" s="58"/>
    </row>
    <row r="123" spans="1:14" s="57" customFormat="1" ht="19.5" x14ac:dyDescent="0.2">
      <c r="A123" s="126" t="s">
        <v>63</v>
      </c>
      <c r="B123" s="126"/>
      <c r="C123" s="126"/>
      <c r="D123" s="126"/>
      <c r="E123" s="126"/>
      <c r="F123" s="126"/>
      <c r="G123" s="126"/>
      <c r="H123" s="126"/>
      <c r="I123" s="64"/>
      <c r="J123" s="66"/>
      <c r="M123" s="58"/>
    </row>
    <row r="124" spans="1:14" s="57" customFormat="1" ht="19.5" x14ac:dyDescent="0.2">
      <c r="A124" s="60"/>
      <c r="B124" s="60"/>
      <c r="C124" s="60"/>
      <c r="D124" s="60"/>
      <c r="E124" s="60"/>
      <c r="F124" s="60"/>
      <c r="G124" s="60"/>
      <c r="H124" s="72"/>
      <c r="I124" s="64"/>
      <c r="J124" s="66"/>
      <c r="M124" s="58"/>
    </row>
    <row r="125" spans="1:14" s="57" customFormat="1" ht="19.5" x14ac:dyDescent="0.2">
      <c r="A125" s="59" t="s">
        <v>64</v>
      </c>
      <c r="B125" s="60"/>
      <c r="C125" s="60"/>
      <c r="D125" s="60"/>
      <c r="E125" s="60"/>
      <c r="F125" s="60"/>
      <c r="G125" s="60"/>
      <c r="H125" s="72"/>
      <c r="I125" s="64"/>
      <c r="J125" s="66"/>
      <c r="M125" s="58"/>
    </row>
    <row r="126" spans="1:14" s="57" customFormat="1" ht="19.5" x14ac:dyDescent="0.2">
      <c r="A126" s="62"/>
      <c r="B126" s="63"/>
      <c r="C126" s="64"/>
      <c r="D126" s="64"/>
      <c r="E126" s="64"/>
      <c r="F126" s="64"/>
      <c r="G126" s="64"/>
      <c r="H126" s="66"/>
      <c r="I126" s="64"/>
      <c r="J126" s="66"/>
      <c r="M126" s="58"/>
    </row>
    <row r="127" spans="1:14" s="57" customFormat="1" ht="19.5" x14ac:dyDescent="0.2">
      <c r="A127" s="62"/>
      <c r="B127" s="63"/>
      <c r="C127" s="64"/>
      <c r="D127" s="64"/>
      <c r="E127" s="64"/>
      <c r="F127" s="64"/>
      <c r="G127" s="64"/>
      <c r="H127" s="66"/>
      <c r="I127" s="64"/>
      <c r="J127" s="66"/>
      <c r="M127" s="58"/>
    </row>
    <row r="128" spans="1:14" s="60" customFormat="1" ht="14.25" x14ac:dyDescent="0.2">
      <c r="A128" s="126"/>
      <c r="B128" s="126"/>
      <c r="C128" s="126"/>
      <c r="D128" s="126"/>
      <c r="E128" s="126"/>
      <c r="F128" s="126"/>
      <c r="G128" s="126"/>
      <c r="H128" s="126"/>
      <c r="M128" s="61"/>
    </row>
    <row r="129" spans="1:13" s="60" customFormat="1" x14ac:dyDescent="0.2">
      <c r="H129" s="72"/>
      <c r="J129" s="72"/>
      <c r="M129" s="61"/>
    </row>
    <row r="130" spans="1:13" s="60" customFormat="1" ht="19.5" x14ac:dyDescent="0.2">
      <c r="A130" s="62"/>
      <c r="B130" s="63"/>
      <c r="H130" s="72"/>
      <c r="J130" s="72"/>
      <c r="M130" s="61"/>
    </row>
    <row r="131" spans="1:13" s="60" customFormat="1" x14ac:dyDescent="0.2">
      <c r="H131" s="72"/>
      <c r="J131" s="72"/>
      <c r="M131" s="61"/>
    </row>
    <row r="132" spans="1:13" s="60" customFormat="1" x14ac:dyDescent="0.2">
      <c r="H132" s="72"/>
      <c r="J132" s="72"/>
      <c r="M132" s="61"/>
    </row>
    <row r="133" spans="1:13" s="60" customFormat="1" x14ac:dyDescent="0.2">
      <c r="H133" s="72"/>
      <c r="J133" s="72"/>
      <c r="M133" s="61"/>
    </row>
    <row r="134" spans="1:13" s="60" customFormat="1" x14ac:dyDescent="0.2">
      <c r="H134" s="72"/>
      <c r="J134" s="72"/>
      <c r="M134" s="61"/>
    </row>
    <row r="135" spans="1:13" s="60" customFormat="1" x14ac:dyDescent="0.2">
      <c r="H135" s="72"/>
      <c r="J135" s="72"/>
      <c r="M135" s="61"/>
    </row>
    <row r="136" spans="1:13" s="60" customFormat="1" x14ac:dyDescent="0.2">
      <c r="H136" s="72"/>
      <c r="J136" s="72"/>
      <c r="M136" s="61"/>
    </row>
    <row r="137" spans="1:13" s="60" customFormat="1" x14ac:dyDescent="0.2">
      <c r="H137" s="72"/>
      <c r="J137" s="72"/>
      <c r="M137" s="61"/>
    </row>
    <row r="138" spans="1:13" s="60" customFormat="1" x14ac:dyDescent="0.2">
      <c r="H138" s="72"/>
      <c r="J138" s="72"/>
      <c r="M138" s="61"/>
    </row>
    <row r="139" spans="1:13" s="60" customFormat="1" x14ac:dyDescent="0.2">
      <c r="H139" s="72"/>
      <c r="J139" s="72"/>
      <c r="M139" s="61"/>
    </row>
    <row r="140" spans="1:13" s="60" customFormat="1" x14ac:dyDescent="0.2">
      <c r="H140" s="72"/>
      <c r="J140" s="72"/>
      <c r="M140" s="61"/>
    </row>
    <row r="141" spans="1:13" s="60" customFormat="1" x14ac:dyDescent="0.2">
      <c r="H141" s="72"/>
      <c r="J141" s="72"/>
      <c r="M141" s="61"/>
    </row>
    <row r="142" spans="1:13" s="60" customFormat="1" x14ac:dyDescent="0.2">
      <c r="H142" s="72"/>
      <c r="J142" s="72"/>
      <c r="M142" s="61"/>
    </row>
    <row r="143" spans="1:13" s="60" customFormat="1" x14ac:dyDescent="0.2">
      <c r="H143" s="72"/>
      <c r="J143" s="72"/>
      <c r="M143" s="61"/>
    </row>
    <row r="144" spans="1:13" s="60" customFormat="1" x14ac:dyDescent="0.2">
      <c r="H144" s="72"/>
      <c r="J144" s="72"/>
      <c r="M144" s="61"/>
    </row>
    <row r="145" spans="8:13" s="60" customFormat="1" x14ac:dyDescent="0.2">
      <c r="H145" s="72"/>
      <c r="J145" s="72"/>
      <c r="M145" s="61"/>
    </row>
    <row r="146" spans="8:13" s="60" customFormat="1" x14ac:dyDescent="0.2">
      <c r="H146" s="72"/>
      <c r="J146" s="72"/>
      <c r="M146" s="61"/>
    </row>
    <row r="147" spans="8:13" s="60" customFormat="1" x14ac:dyDescent="0.2">
      <c r="H147" s="72"/>
      <c r="J147" s="72"/>
      <c r="M147" s="61"/>
    </row>
    <row r="148" spans="8:13" s="60" customFormat="1" x14ac:dyDescent="0.2">
      <c r="H148" s="72"/>
      <c r="J148" s="72"/>
      <c r="M148" s="61"/>
    </row>
  </sheetData>
  <mergeCells count="14">
    <mergeCell ref="A123:H123"/>
    <mergeCell ref="A128:H128"/>
    <mergeCell ref="A8:J8"/>
    <mergeCell ref="A9:J9"/>
    <mergeCell ref="A10:J10"/>
    <mergeCell ref="A11:J11"/>
    <mergeCell ref="A12:J12"/>
    <mergeCell ref="A15:J15"/>
    <mergeCell ref="A1:J1"/>
    <mergeCell ref="B2:J2"/>
    <mergeCell ref="B3:J3"/>
    <mergeCell ref="B4:J4"/>
    <mergeCell ref="A5:J5"/>
    <mergeCell ref="A7:J7"/>
  </mergeCells>
  <printOptions horizontalCentered="1"/>
  <pageMargins left="0.2" right="0.2" top="0.19685039370078741" bottom="0.2" header="0.2" footer="0.2"/>
  <pageSetup paperSize="9" scale="65" orientation="portrait" r:id="rId1"/>
  <headerFooter alignWithMargins="0"/>
  <colBreaks count="1" manualBreakCount="1">
    <brk id="10" max="1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проект по 290</vt:lpstr>
      <vt:lpstr>по заявлению</vt:lpstr>
      <vt:lpstr>по голосованию</vt:lpstr>
      <vt:lpstr>'по голосованию'!Область_печати</vt:lpstr>
      <vt:lpstr>'по заявлению'!Область_печати</vt:lpstr>
      <vt:lpstr>'проект по 290'!Область_печати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WinHome</dc:creator>
  <cp:lastModifiedBy>user</cp:lastModifiedBy>
  <cp:lastPrinted>2017-01-13T07:44:52Z</cp:lastPrinted>
  <dcterms:created xsi:type="dcterms:W3CDTF">2014-01-21T11:05:44Z</dcterms:created>
  <dcterms:modified xsi:type="dcterms:W3CDTF">2017-01-13T07:45:55Z</dcterms:modified>
</cp:coreProperties>
</file>