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2"/>
  </bookViews>
  <sheets>
    <sheet name="проект 1" sheetId="1" r:id="rId1"/>
    <sheet name="по заявлению" sheetId="2" r:id="rId2"/>
    <sheet name=" по голосованию" sheetId="3" r:id="rId3"/>
    <sheet name="для встроенных" sheetId="4" r:id="rId4"/>
  </sheets>
  <definedNames>
    <definedName name="_xlnm.Print_Area" localSheetId="2">' по голосованию'!$A$1:$H$132</definedName>
    <definedName name="_xlnm.Print_Area" localSheetId="3">'для встроенных'!$A$1:$H$131</definedName>
    <definedName name="_xlnm.Print_Area" localSheetId="1">'по заявлению'!$A$1:$H$132</definedName>
    <definedName name="_xlnm.Print_Area" localSheetId="0">'проект 1'!$A$1:$H$141</definedName>
  </definedNames>
  <calcPr fullCalcOnLoad="1" fullPrecision="0"/>
</workbook>
</file>

<file path=xl/sharedStrings.xml><?xml version="1.0" encoding="utf-8"?>
<sst xmlns="http://schemas.openxmlformats.org/spreadsheetml/2006/main" count="694" uniqueCount="135">
  <si>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</si>
  <si>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</si>
  <si>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</si>
  <si>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</si>
  <si>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</si>
  <si>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</si>
  <si>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</si>
  <si>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</si>
  <si>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</si>
  <si>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</si>
  <si>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</si>
  <si>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</si>
  <si>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</si>
  <si>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</si>
  <si>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</si>
  <si>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</si>
  <si>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</si>
  <si>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</si>
  <si>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</si>
  <si>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</si>
  <si>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</si>
  <si>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</si>
  <si>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</si>
  <si>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</si>
  <si>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</si>
  <si>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</si>
  <si>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</si>
  <si>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</si>
  <si>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</si>
  <si>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</si>
  <si>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</si>
  <si>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</si>
  <si>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</si>
  <si>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</si>
  <si>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</si>
  <si>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</si>
  <si>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</si>
  <si>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</si>
  <si>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</si>
  <si>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</si>
  <si>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</si>
  <si>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</si>
  <si>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</si>
  <si>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</si>
  <si>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</si>
  <si>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</si>
  <si>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1 ра в год</t>
  </si>
  <si>
    <t>Обслуживание общедомовых приборов учета холодного водоснабжения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</si>
  <si>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</si>
  <si>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</si>
  <si>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</si>
  <si>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</si>
  <si>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</si>
  <si>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</si>
  <si>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</si>
  <si>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</si>
  <si>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</si>
  <si>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</si>
  <si>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</si>
  <si>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</si>
  <si>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</si>
  <si>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</si>
  <si>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</si>
  <si>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восстановление подвального освещения</t>
  </si>
  <si>
    <t>прочистка вентиляционных каналов и канализационных вытяжек</t>
  </si>
  <si>
    <t>очистка кровли от снега и скалывание сосулек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</si>
  <si>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</si>
  <si>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</si>
  <si>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замена ( поверка ) КИП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</si>
  <si>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</si>
  <si>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</si>
  <si>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</si>
  <si>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</si>
  <si>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</si>
  <si>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ремонт кровли</t>
  </si>
  <si>
    <t>ремонт вентшахт</t>
  </si>
  <si>
    <t>восстановление изоляции</t>
  </si>
  <si>
    <t>ремонт канализации</t>
  </si>
  <si>
    <t>электроосвещение</t>
  </si>
  <si>
    <t>Расчет размера платы за содержание и ремонт общего имущества в многоквартирном доме</t>
  </si>
  <si>
    <t>1 раз в 4 месяца</t>
  </si>
  <si>
    <t>очистка от снега и наледи подъездных козырьков</t>
  </si>
  <si>
    <t>ремонт секций бойлера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</si>
  <si>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</si>
  <si>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</si>
  <si>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</si>
  <si>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</si>
  <si>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</si>
  <si>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</si>
  <si>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</si>
  <si>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</si>
  <si>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</si>
  <si>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</si>
  <si>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</si>
  <si>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</si>
  <si>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</si>
  <si>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</si>
  <si>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ВСЕГО:</t>
  </si>
  <si>
    <t>Предлагаемый перечень работ по текущему ремонту                                       ( на выбор собственников)</t>
  </si>
  <si>
    <t>окос травы</t>
  </si>
  <si>
    <t>2-3 раза</t>
  </si>
  <si>
    <t>по адресу: ул.Ленинского Комсомола, д.13 (Sобщ.=4458,2 м2, Sзем.уч.=3076,47 м2)</t>
  </si>
  <si>
    <t>замена насоса гвс /резерв/</t>
  </si>
  <si>
    <t>1 раз в 3 года</t>
  </si>
  <si>
    <t>Сбор, вывоз и утилизация ТБО, руб/м2</t>
  </si>
  <si>
    <t>учет работ по капремонту</t>
  </si>
  <si>
    <t>пылеудаление и дезинфекция вентканалов без пробивки</t>
  </si>
  <si>
    <t>проверка  вентиляционных каналов и канализационных вытяжек</t>
  </si>
  <si>
    <t>Итого:</t>
  </si>
  <si>
    <t>заполнение электронных паспортов</t>
  </si>
  <si>
    <t>гидравлическое испытание элеваторных узлов и запорной арматуры</t>
  </si>
  <si>
    <t>Проект 1</t>
  </si>
  <si>
    <t>Обслуживание общедомовых приборов учета теплоэнергии</t>
  </si>
  <si>
    <t>Управление многоквартирным домом, всего в т .ч.</t>
  </si>
  <si>
    <t>2015 -2016 гг.</t>
  </si>
  <si>
    <t>ремонт козырьков над крыльцами подъездов № 2-6 (5 шт.)</t>
  </si>
  <si>
    <t>ремонт кровли 100  м2</t>
  </si>
  <si>
    <t>ремонт канализационных вытяжек - 12 шт.</t>
  </si>
  <si>
    <t>ремонт отмостки 67 м2</t>
  </si>
  <si>
    <t>установка обратного клапана на ХВС диам.80 мм - 1 шт.</t>
  </si>
  <si>
    <t>установка спускников на выход ГВС  диам.15 мм - 1 шт.</t>
  </si>
  <si>
    <t>(стоимость услуг  увеличена на 10,5 % в соответствии с уровнем инфляции 2014 г.)</t>
  </si>
  <si>
    <t>выполнение работ экологом</t>
  </si>
  <si>
    <t>отключение системы отопления с переводом системы ГВС на летнюю схему</t>
  </si>
  <si>
    <t>подключение системы отопления с регулировкой и переводом системы ГВС на зимнюю схему</t>
  </si>
  <si>
    <t>замена трансформатора тока</t>
  </si>
  <si>
    <t>1 раз в 4 года</t>
  </si>
  <si>
    <t>Работы заявочного характера, в т.ч работы по предписанию надзорных органов</t>
  </si>
  <si>
    <t>электроизмерения (замеры сопротивления изоляции)</t>
  </si>
  <si>
    <t xml:space="preserve">установка регуляторов температуры ГВС </t>
  </si>
  <si>
    <t>смена КИП в ТУ  4 манометра</t>
  </si>
  <si>
    <t>смена КИП  на ВВП   4 манометра</t>
  </si>
  <si>
    <t>( с учетом поверки прибора учета теплоэнергии )</t>
  </si>
  <si>
    <t>по адресу: ул.Ленинского Комсомола, д.13 (S жилые + нежилые =4457,1 м2, Sзем.уч.=3076,47 м2)</t>
  </si>
  <si>
    <t>ремонт кровли 200  м2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</si>
</sst>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sz val="14"/>
      <name val="Arial Cyr"/>
      <family val="0"/>
    </font>
    <font>
      <b/>
      <sz val="14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2" fontId="0" fillId="24" borderId="15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18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2" fontId="0" fillId="24" borderId="17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2" fontId="18" fillId="0" borderId="19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left" vertical="center" wrapText="1"/>
    </xf>
    <xf numFmtId="2" fontId="0" fillId="24" borderId="14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4" fontId="24" fillId="24" borderId="16" xfId="0" applyNumberFormat="1" applyFont="1" applyFill="1" applyBorder="1" applyAlignment="1">
      <alignment horizontal="left" vertical="center" wrapText="1"/>
    </xf>
    <xf numFmtId="4" fontId="24" fillId="24" borderId="14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 wrapText="1"/>
    </xf>
    <xf numFmtId="2" fontId="0" fillId="0" borderId="0" xfId="0" applyNumberFormat="1" applyFill="1" applyAlignment="1">
      <alignment/>
    </xf>
    <xf numFmtId="2" fontId="20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8" fillId="25" borderId="17" xfId="0" applyFont="1" applyFill="1" applyBorder="1" applyAlignment="1">
      <alignment horizontal="center" vertical="center" wrapText="1"/>
    </xf>
    <xf numFmtId="0" fontId="18" fillId="25" borderId="18" xfId="0" applyFont="1" applyFill="1" applyBorder="1" applyAlignment="1">
      <alignment horizontal="left" vertical="center" wrapText="1"/>
    </xf>
    <xf numFmtId="0" fontId="22" fillId="25" borderId="0" xfId="0" applyFont="1" applyFill="1" applyAlignment="1">
      <alignment horizontal="center" vertical="center" wrapText="1"/>
    </xf>
    <xf numFmtId="2" fontId="18" fillId="25" borderId="17" xfId="0" applyNumberFormat="1" applyFont="1" applyFill="1" applyBorder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25" fillId="26" borderId="0" xfId="0" applyFont="1" applyFill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8" fillId="25" borderId="16" xfId="0" applyFont="1" applyFill="1" applyBorder="1" applyAlignment="1">
      <alignment horizontal="left" vertical="center" wrapText="1"/>
    </xf>
    <xf numFmtId="0" fontId="24" fillId="25" borderId="14" xfId="0" applyFont="1" applyFill="1" applyBorder="1" applyAlignment="1">
      <alignment horizontal="center" vertical="center" wrapText="1"/>
    </xf>
    <xf numFmtId="2" fontId="24" fillId="25" borderId="14" xfId="0" applyNumberFormat="1" applyFont="1" applyFill="1" applyBorder="1" applyAlignment="1">
      <alignment horizontal="center" vertical="center" wrapText="1"/>
    </xf>
    <xf numFmtId="2" fontId="18" fillId="0" borderId="24" xfId="0" applyNumberFormat="1" applyFont="1" applyFill="1" applyBorder="1" applyAlignment="1">
      <alignment horizontal="center" vertical="center" wrapText="1"/>
    </xf>
    <xf numFmtId="0" fontId="24" fillId="25" borderId="16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center" vertical="center" wrapText="1"/>
    </xf>
    <xf numFmtId="2" fontId="18" fillId="0" borderId="26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2" fontId="18" fillId="0" borderId="29" xfId="0" applyNumberFormat="1" applyFont="1" applyFill="1" applyBorder="1" applyAlignment="1">
      <alignment horizontal="center" vertical="center" wrapText="1"/>
    </xf>
    <xf numFmtId="2" fontId="0" fillId="0" borderId="30" xfId="0" applyNumberFormat="1" applyFont="1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 vertical="center" wrapText="1"/>
    </xf>
    <xf numFmtId="2" fontId="0" fillId="0" borderId="31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2" fontId="0" fillId="0" borderId="32" xfId="0" applyNumberFormat="1" applyFont="1" applyFill="1" applyBorder="1" applyAlignment="1">
      <alignment horizontal="center" vertical="center" wrapText="1"/>
    </xf>
    <xf numFmtId="2" fontId="18" fillId="0" borderId="27" xfId="0" applyNumberFormat="1" applyFont="1" applyFill="1" applyBorder="1" applyAlignment="1">
      <alignment horizontal="center" vertical="center" wrapText="1"/>
    </xf>
    <xf numFmtId="2" fontId="18" fillId="0" borderId="33" xfId="0" applyNumberFormat="1" applyFont="1" applyFill="1" applyBorder="1" applyAlignment="1">
      <alignment horizontal="center" vertical="center" wrapText="1"/>
    </xf>
    <xf numFmtId="2" fontId="19" fillId="0" borderId="34" xfId="0" applyNumberFormat="1" applyFont="1" applyFill="1" applyBorder="1" applyAlignment="1">
      <alignment horizontal="center"/>
    </xf>
    <xf numFmtId="2" fontId="19" fillId="0" borderId="27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2" fontId="0" fillId="25" borderId="30" xfId="0" applyNumberFormat="1" applyFont="1" applyFill="1" applyBorder="1" applyAlignment="1">
      <alignment horizontal="center" vertical="center" wrapText="1"/>
    </xf>
    <xf numFmtId="2" fontId="0" fillId="24" borderId="0" xfId="0" applyNumberFormat="1" applyFont="1" applyFill="1" applyBorder="1" applyAlignment="1">
      <alignment horizontal="center" vertical="center" wrapText="1"/>
    </xf>
    <xf numFmtId="0" fontId="24" fillId="25" borderId="25" xfId="0" applyFont="1" applyFill="1" applyBorder="1" applyAlignment="1">
      <alignment horizontal="left" vertical="center" wrapText="1"/>
    </xf>
    <xf numFmtId="0" fontId="24" fillId="25" borderId="26" xfId="0" applyFont="1" applyFill="1" applyBorder="1" applyAlignment="1">
      <alignment horizontal="center" vertical="center" wrapText="1"/>
    </xf>
    <xf numFmtId="2" fontId="24" fillId="25" borderId="26" xfId="0" applyNumberFormat="1" applyFont="1" applyFill="1" applyBorder="1" applyAlignment="1">
      <alignment horizontal="center" vertical="center" wrapText="1"/>
    </xf>
    <xf numFmtId="2" fontId="24" fillId="25" borderId="35" xfId="0" applyNumberFormat="1" applyFont="1" applyFill="1" applyBorder="1" applyAlignment="1">
      <alignment horizontal="center" vertical="center" wrapText="1"/>
    </xf>
    <xf numFmtId="2" fontId="24" fillId="25" borderId="17" xfId="0" applyNumberFormat="1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0" fontId="0" fillId="25" borderId="18" xfId="0" applyFont="1" applyFill="1" applyBorder="1" applyAlignment="1">
      <alignment horizontal="left" vertical="center" wrapText="1"/>
    </xf>
    <xf numFmtId="0" fontId="0" fillId="25" borderId="17" xfId="0" applyFont="1" applyFill="1" applyBorder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0" fontId="0" fillId="25" borderId="17" xfId="0" applyFont="1" applyFill="1" applyBorder="1" applyAlignment="1">
      <alignment horizontal="left" vertical="center" wrapText="1"/>
    </xf>
    <xf numFmtId="2" fontId="18" fillId="25" borderId="29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2" fontId="18" fillId="25" borderId="24" xfId="0" applyNumberFormat="1" applyFont="1" applyFill="1" applyBorder="1" applyAlignment="1">
      <alignment horizontal="center" vertical="center" wrapText="1"/>
    </xf>
    <xf numFmtId="2" fontId="24" fillId="25" borderId="29" xfId="0" applyNumberFormat="1" applyFont="1" applyFill="1" applyBorder="1" applyAlignment="1">
      <alignment horizontal="center" vertical="center" wrapText="1"/>
    </xf>
    <xf numFmtId="2" fontId="24" fillId="25" borderId="24" xfId="0" applyNumberFormat="1" applyFont="1" applyFill="1" applyBorder="1" applyAlignment="1">
      <alignment horizontal="center" vertical="center" wrapText="1"/>
    </xf>
    <xf numFmtId="2" fontId="18" fillId="25" borderId="15" xfId="0" applyNumberFormat="1" applyFont="1" applyFill="1" applyBorder="1" applyAlignment="1">
      <alignment horizontal="center" vertical="center" wrapText="1"/>
    </xf>
    <xf numFmtId="2" fontId="18" fillId="25" borderId="19" xfId="0" applyNumberFormat="1" applyFont="1" applyFill="1" applyBorder="1" applyAlignment="1">
      <alignment horizontal="center" vertical="center" wrapText="1"/>
    </xf>
    <xf numFmtId="2" fontId="18" fillId="25" borderId="32" xfId="0" applyNumberFormat="1" applyFont="1" applyFill="1" applyBorder="1" applyAlignment="1">
      <alignment horizontal="center" vertical="center" wrapText="1"/>
    </xf>
    <xf numFmtId="2" fontId="0" fillId="25" borderId="29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2" fontId="0" fillId="25" borderId="24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9" fillId="0" borderId="36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6" fillId="0" borderId="0" xfId="0" applyFont="1" applyAlignment="1">
      <alignment horizontal="center"/>
    </xf>
    <xf numFmtId="0" fontId="20" fillId="25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zoomScale="75" zoomScaleNormal="75" zoomScalePageLayoutView="0" workbookViewId="0" topLeftCell="A1">
      <selection activeCell="M50" sqref="M50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51" hidden="1" customWidth="1"/>
    <col min="11" max="14" width="15.375" style="1" customWidth="1"/>
    <col min="15" max="16384" width="9.125" style="1" customWidth="1"/>
  </cols>
  <sheetData>
    <row r="1" spans="1:8" ht="16.5" customHeight="1">
      <c r="A1" s="125" t="s">
        <v>0</v>
      </c>
      <c r="B1" s="126"/>
      <c r="C1" s="126"/>
      <c r="D1" s="126"/>
      <c r="E1" s="126"/>
      <c r="F1" s="126"/>
      <c r="G1" s="126"/>
      <c r="H1" s="126"/>
    </row>
    <row r="2" spans="2:8" ht="12.75" customHeight="1">
      <c r="B2" s="127" t="s">
        <v>1</v>
      </c>
      <c r="C2" s="127"/>
      <c r="D2" s="127"/>
      <c r="E2" s="127"/>
      <c r="F2" s="127"/>
      <c r="G2" s="126"/>
      <c r="H2" s="126"/>
    </row>
    <row r="3" spans="1:8" ht="22.5" customHeight="1">
      <c r="A3" s="62" t="s">
        <v>114</v>
      </c>
      <c r="B3" s="127" t="s">
        <v>2</v>
      </c>
      <c r="C3" s="127"/>
      <c r="D3" s="127"/>
      <c r="E3" s="127"/>
      <c r="F3" s="127"/>
      <c r="G3" s="126"/>
      <c r="H3" s="126"/>
    </row>
    <row r="4" spans="2:8" ht="14.25" customHeight="1">
      <c r="B4" s="127" t="s">
        <v>33</v>
      </c>
      <c r="C4" s="127"/>
      <c r="D4" s="127"/>
      <c r="E4" s="127"/>
      <c r="F4" s="127"/>
      <c r="G4" s="126"/>
      <c r="H4" s="126"/>
    </row>
    <row r="5" spans="1:10" ht="39.75" customHeight="1">
      <c r="A5" s="124" t="s">
        <v>111</v>
      </c>
      <c r="B5" s="130"/>
      <c r="C5" s="130"/>
      <c r="D5" s="130"/>
      <c r="E5" s="130"/>
      <c r="F5" s="130"/>
      <c r="G5" s="130"/>
      <c r="H5" s="130"/>
      <c r="J5" s="1"/>
    </row>
    <row r="6" spans="1:10" ht="39.75" customHeight="1">
      <c r="A6" s="124" t="s">
        <v>132</v>
      </c>
      <c r="B6" s="124"/>
      <c r="C6" s="124"/>
      <c r="D6" s="124"/>
      <c r="E6" s="124"/>
      <c r="F6" s="124"/>
      <c r="G6" s="124"/>
      <c r="H6" s="124"/>
      <c r="J6" s="1"/>
    </row>
    <row r="7" spans="1:10" ht="22.5" customHeight="1">
      <c r="A7" s="131" t="s">
        <v>121</v>
      </c>
      <c r="B7" s="131"/>
      <c r="C7" s="131"/>
      <c r="D7" s="131"/>
      <c r="E7" s="131"/>
      <c r="F7" s="131"/>
      <c r="G7" s="131"/>
      <c r="H7" s="131"/>
      <c r="J7" s="1"/>
    </row>
    <row r="8" spans="1:10" s="2" customFormat="1" ht="22.5" customHeight="1">
      <c r="A8" s="128" t="s">
        <v>3</v>
      </c>
      <c r="B8" s="128"/>
      <c r="C8" s="128"/>
      <c r="D8" s="128"/>
      <c r="E8" s="129"/>
      <c r="F8" s="129"/>
      <c r="G8" s="129"/>
      <c r="H8" s="129"/>
      <c r="J8" s="52"/>
    </row>
    <row r="9" spans="1:8" s="3" customFormat="1" ht="18.75" customHeight="1">
      <c r="A9" s="128" t="s">
        <v>101</v>
      </c>
      <c r="B9" s="128"/>
      <c r="C9" s="128"/>
      <c r="D9" s="128"/>
      <c r="E9" s="129"/>
      <c r="F9" s="129"/>
      <c r="G9" s="129"/>
      <c r="H9" s="129"/>
    </row>
    <row r="10" spans="1:8" s="4" customFormat="1" ht="17.25" customHeight="1">
      <c r="A10" s="115" t="s">
        <v>72</v>
      </c>
      <c r="B10" s="115"/>
      <c r="C10" s="115"/>
      <c r="D10" s="115"/>
      <c r="E10" s="116"/>
      <c r="F10" s="116"/>
      <c r="G10" s="116"/>
      <c r="H10" s="116"/>
    </row>
    <row r="11" spans="1:8" s="3" customFormat="1" ht="30" customHeight="1" thickBot="1">
      <c r="A11" s="117" t="s">
        <v>79</v>
      </c>
      <c r="B11" s="117"/>
      <c r="C11" s="117"/>
      <c r="D11" s="117"/>
      <c r="E11" s="118"/>
      <c r="F11" s="118"/>
      <c r="G11" s="118"/>
      <c r="H11" s="118"/>
    </row>
    <row r="12" spans="1:10" s="8" customFormat="1" ht="139.5" customHeight="1" thickBot="1">
      <c r="A12" s="5" t="s">
        <v>4</v>
      </c>
      <c r="B12" s="6" t="s">
        <v>5</v>
      </c>
      <c r="C12" s="7" t="s">
        <v>6</v>
      </c>
      <c r="D12" s="7" t="s">
        <v>34</v>
      </c>
      <c r="E12" s="7" t="s">
        <v>6</v>
      </c>
      <c r="F12" s="74" t="s">
        <v>7</v>
      </c>
      <c r="G12" s="7" t="s">
        <v>6</v>
      </c>
      <c r="H12" s="74" t="s">
        <v>7</v>
      </c>
      <c r="J12" s="53"/>
    </row>
    <row r="13" spans="1:10" s="11" customFormat="1" ht="12.75">
      <c r="A13" s="9">
        <v>1</v>
      </c>
      <c r="B13" s="10">
        <v>2</v>
      </c>
      <c r="C13" s="10">
        <v>3</v>
      </c>
      <c r="D13" s="33"/>
      <c r="E13" s="10">
        <v>3</v>
      </c>
      <c r="F13" s="75">
        <v>4</v>
      </c>
      <c r="G13" s="34">
        <v>3</v>
      </c>
      <c r="H13" s="37">
        <v>4</v>
      </c>
      <c r="J13" s="50"/>
    </row>
    <row r="14" spans="1:10" s="11" customFormat="1" ht="49.5" customHeight="1">
      <c r="A14" s="119" t="s">
        <v>8</v>
      </c>
      <c r="B14" s="120"/>
      <c r="C14" s="120"/>
      <c r="D14" s="120"/>
      <c r="E14" s="120"/>
      <c r="F14" s="120"/>
      <c r="G14" s="121"/>
      <c r="H14" s="122"/>
      <c r="J14" s="50"/>
    </row>
    <row r="15" spans="1:10" s="8" customFormat="1" ht="21.75" customHeight="1">
      <c r="A15" s="14" t="s">
        <v>113</v>
      </c>
      <c r="B15" s="18"/>
      <c r="C15" s="12">
        <f>F15*12</f>
        <v>0</v>
      </c>
      <c r="D15" s="76">
        <f>G15*I15</f>
        <v>170124.91</v>
      </c>
      <c r="E15" s="12">
        <f>H15*12</f>
        <v>38.16</v>
      </c>
      <c r="F15" s="68"/>
      <c r="G15" s="12">
        <f>H15*12</f>
        <v>38.16</v>
      </c>
      <c r="H15" s="68">
        <f>H20+H24</f>
        <v>3.18</v>
      </c>
      <c r="I15" s="8">
        <v>4458.2</v>
      </c>
      <c r="J15" s="53">
        <v>2.24</v>
      </c>
    </row>
    <row r="16" spans="1:10" s="8" customFormat="1" ht="28.5" customHeight="1">
      <c r="A16" s="43" t="s">
        <v>83</v>
      </c>
      <c r="B16" s="44" t="s">
        <v>84</v>
      </c>
      <c r="C16" s="12"/>
      <c r="D16" s="76"/>
      <c r="E16" s="12"/>
      <c r="F16" s="68"/>
      <c r="G16" s="12"/>
      <c r="H16" s="68"/>
      <c r="J16" s="53"/>
    </row>
    <row r="17" spans="1:10" s="8" customFormat="1" ht="15">
      <c r="A17" s="43" t="s">
        <v>85</v>
      </c>
      <c r="B17" s="44" t="s">
        <v>84</v>
      </c>
      <c r="C17" s="12"/>
      <c r="D17" s="104"/>
      <c r="E17" s="105"/>
      <c r="F17" s="106"/>
      <c r="G17" s="105"/>
      <c r="H17" s="106"/>
      <c r="J17" s="53"/>
    </row>
    <row r="18" spans="1:10" s="8" customFormat="1" ht="15">
      <c r="A18" s="43" t="s">
        <v>86</v>
      </c>
      <c r="B18" s="44" t="s">
        <v>87</v>
      </c>
      <c r="C18" s="12"/>
      <c r="D18" s="104"/>
      <c r="E18" s="105"/>
      <c r="F18" s="106"/>
      <c r="G18" s="105"/>
      <c r="H18" s="106"/>
      <c r="J18" s="53"/>
    </row>
    <row r="19" spans="1:10" s="8" customFormat="1" ht="15">
      <c r="A19" s="43" t="s">
        <v>88</v>
      </c>
      <c r="B19" s="44" t="s">
        <v>84</v>
      </c>
      <c r="C19" s="12"/>
      <c r="D19" s="104"/>
      <c r="E19" s="105"/>
      <c r="F19" s="106"/>
      <c r="G19" s="105"/>
      <c r="H19" s="106"/>
      <c r="J19" s="53"/>
    </row>
    <row r="20" spans="1:10" s="8" customFormat="1" ht="15">
      <c r="A20" s="65" t="s">
        <v>108</v>
      </c>
      <c r="B20" s="66"/>
      <c r="C20" s="67"/>
      <c r="D20" s="107"/>
      <c r="E20" s="67"/>
      <c r="F20" s="108"/>
      <c r="G20" s="67"/>
      <c r="H20" s="106">
        <v>2.83</v>
      </c>
      <c r="J20" s="53"/>
    </row>
    <row r="21" spans="1:10" s="8" customFormat="1" ht="15">
      <c r="A21" s="69" t="s">
        <v>109</v>
      </c>
      <c r="B21" s="66" t="s">
        <v>84</v>
      </c>
      <c r="C21" s="67"/>
      <c r="D21" s="107"/>
      <c r="E21" s="67"/>
      <c r="F21" s="108"/>
      <c r="G21" s="67"/>
      <c r="H21" s="108">
        <v>0.12</v>
      </c>
      <c r="J21" s="53"/>
    </row>
    <row r="22" spans="1:10" s="8" customFormat="1" ht="15">
      <c r="A22" s="69" t="s">
        <v>105</v>
      </c>
      <c r="B22" s="66" t="s">
        <v>84</v>
      </c>
      <c r="C22" s="67"/>
      <c r="D22" s="107"/>
      <c r="E22" s="67"/>
      <c r="F22" s="108"/>
      <c r="G22" s="67"/>
      <c r="H22" s="108">
        <v>0.11</v>
      </c>
      <c r="J22" s="53"/>
    </row>
    <row r="23" spans="1:10" s="8" customFormat="1" ht="15">
      <c r="A23" s="69" t="s">
        <v>122</v>
      </c>
      <c r="B23" s="66" t="s">
        <v>84</v>
      </c>
      <c r="C23" s="67"/>
      <c r="D23" s="107"/>
      <c r="E23" s="67"/>
      <c r="F23" s="108"/>
      <c r="G23" s="67"/>
      <c r="H23" s="108">
        <v>0.12</v>
      </c>
      <c r="J23" s="53"/>
    </row>
    <row r="24" spans="1:10" s="8" customFormat="1" ht="15">
      <c r="A24" s="65" t="s">
        <v>108</v>
      </c>
      <c r="B24" s="66"/>
      <c r="C24" s="67"/>
      <c r="D24" s="107"/>
      <c r="E24" s="67"/>
      <c r="F24" s="108"/>
      <c r="G24" s="67"/>
      <c r="H24" s="106">
        <f>H21+H22+H23</f>
        <v>0.35</v>
      </c>
      <c r="J24" s="53"/>
    </row>
    <row r="25" spans="1:10" s="8" customFormat="1" ht="30">
      <c r="A25" s="14" t="s">
        <v>10</v>
      </c>
      <c r="B25" s="15"/>
      <c r="C25" s="12">
        <f>F25*12</f>
        <v>0</v>
      </c>
      <c r="D25" s="104">
        <f>G25*I25</f>
        <v>134815.97</v>
      </c>
      <c r="E25" s="105">
        <f>H25*12</f>
        <v>30.24</v>
      </c>
      <c r="F25" s="106"/>
      <c r="G25" s="105">
        <f>H25*12</f>
        <v>30.24</v>
      </c>
      <c r="H25" s="106">
        <v>2.52</v>
      </c>
      <c r="I25" s="8">
        <v>4458.2</v>
      </c>
      <c r="J25" s="53">
        <v>2</v>
      </c>
    </row>
    <row r="26" spans="1:10" s="8" customFormat="1" ht="15">
      <c r="A26" s="43" t="s">
        <v>89</v>
      </c>
      <c r="B26" s="44" t="s">
        <v>11</v>
      </c>
      <c r="C26" s="12"/>
      <c r="D26" s="104"/>
      <c r="E26" s="105"/>
      <c r="F26" s="106"/>
      <c r="G26" s="105"/>
      <c r="H26" s="106"/>
      <c r="J26" s="53"/>
    </row>
    <row r="27" spans="1:10" s="8" customFormat="1" ht="15">
      <c r="A27" s="43" t="s">
        <v>90</v>
      </c>
      <c r="B27" s="44" t="s">
        <v>11</v>
      </c>
      <c r="C27" s="12"/>
      <c r="D27" s="104"/>
      <c r="E27" s="105"/>
      <c r="F27" s="106"/>
      <c r="G27" s="105"/>
      <c r="H27" s="106"/>
      <c r="J27" s="53"/>
    </row>
    <row r="28" spans="1:10" s="8" customFormat="1" ht="15">
      <c r="A28" s="43" t="s">
        <v>99</v>
      </c>
      <c r="B28" s="44" t="s">
        <v>100</v>
      </c>
      <c r="C28" s="12"/>
      <c r="D28" s="104"/>
      <c r="E28" s="105"/>
      <c r="F28" s="106"/>
      <c r="G28" s="105"/>
      <c r="H28" s="106"/>
      <c r="J28" s="53"/>
    </row>
    <row r="29" spans="1:10" s="8" customFormat="1" ht="15">
      <c r="A29" s="43" t="s">
        <v>91</v>
      </c>
      <c r="B29" s="44" t="s">
        <v>11</v>
      </c>
      <c r="C29" s="12"/>
      <c r="D29" s="104"/>
      <c r="E29" s="105"/>
      <c r="F29" s="106"/>
      <c r="G29" s="105"/>
      <c r="H29" s="106"/>
      <c r="J29" s="53"/>
    </row>
    <row r="30" spans="1:10" s="8" customFormat="1" ht="25.5">
      <c r="A30" s="43" t="s">
        <v>92</v>
      </c>
      <c r="B30" s="44" t="s">
        <v>12</v>
      </c>
      <c r="C30" s="12"/>
      <c r="D30" s="104"/>
      <c r="E30" s="105"/>
      <c r="F30" s="106"/>
      <c r="G30" s="105"/>
      <c r="H30" s="106"/>
      <c r="J30" s="53"/>
    </row>
    <row r="31" spans="1:10" s="8" customFormat="1" ht="15">
      <c r="A31" s="43" t="s">
        <v>93</v>
      </c>
      <c r="B31" s="44" t="s">
        <v>11</v>
      </c>
      <c r="C31" s="12"/>
      <c r="D31" s="104"/>
      <c r="E31" s="105"/>
      <c r="F31" s="106"/>
      <c r="G31" s="105"/>
      <c r="H31" s="106"/>
      <c r="J31" s="53"/>
    </row>
    <row r="32" spans="1:10" s="8" customFormat="1" ht="15">
      <c r="A32" s="43" t="s">
        <v>94</v>
      </c>
      <c r="B32" s="44" t="s">
        <v>11</v>
      </c>
      <c r="C32" s="12"/>
      <c r="D32" s="104"/>
      <c r="E32" s="105"/>
      <c r="F32" s="106"/>
      <c r="G32" s="105"/>
      <c r="H32" s="106"/>
      <c r="J32" s="53"/>
    </row>
    <row r="33" spans="1:10" s="8" customFormat="1" ht="25.5">
      <c r="A33" s="43" t="s">
        <v>95</v>
      </c>
      <c r="B33" s="44" t="s">
        <v>96</v>
      </c>
      <c r="C33" s="12"/>
      <c r="D33" s="104"/>
      <c r="E33" s="105"/>
      <c r="F33" s="106"/>
      <c r="G33" s="105"/>
      <c r="H33" s="106"/>
      <c r="J33" s="53"/>
    </row>
    <row r="34" spans="1:10" s="19" customFormat="1" ht="15">
      <c r="A34" s="17" t="s">
        <v>13</v>
      </c>
      <c r="B34" s="18" t="s">
        <v>14</v>
      </c>
      <c r="C34" s="12">
        <f>F34*12</f>
        <v>0</v>
      </c>
      <c r="D34" s="104">
        <f aca="true" t="shared" si="0" ref="D34:D44">G34*I34</f>
        <v>40123.8</v>
      </c>
      <c r="E34" s="105">
        <f>H34*12</f>
        <v>9</v>
      </c>
      <c r="F34" s="109"/>
      <c r="G34" s="105">
        <f>H34*12</f>
        <v>9</v>
      </c>
      <c r="H34" s="106">
        <v>0.75</v>
      </c>
      <c r="I34" s="8">
        <v>4458.2</v>
      </c>
      <c r="J34" s="53">
        <v>0.6</v>
      </c>
    </row>
    <row r="35" spans="1:10" s="8" customFormat="1" ht="15">
      <c r="A35" s="17" t="s">
        <v>15</v>
      </c>
      <c r="B35" s="18" t="s">
        <v>16</v>
      </c>
      <c r="C35" s="12">
        <f>F35*12</f>
        <v>0</v>
      </c>
      <c r="D35" s="104">
        <f t="shared" si="0"/>
        <v>131071.08</v>
      </c>
      <c r="E35" s="105">
        <f>H35*12</f>
        <v>29.4</v>
      </c>
      <c r="F35" s="109"/>
      <c r="G35" s="105">
        <f>H35*12</f>
        <v>29.4</v>
      </c>
      <c r="H35" s="106">
        <v>2.45</v>
      </c>
      <c r="I35" s="8">
        <v>4458.2</v>
      </c>
      <c r="J35" s="53">
        <v>1.94</v>
      </c>
    </row>
    <row r="36" spans="1:10" s="11" customFormat="1" ht="30">
      <c r="A36" s="17" t="s">
        <v>47</v>
      </c>
      <c r="B36" s="18" t="s">
        <v>9</v>
      </c>
      <c r="C36" s="20"/>
      <c r="D36" s="104">
        <v>2042.21</v>
      </c>
      <c r="E36" s="60">
        <f>H36*12</f>
        <v>0.48</v>
      </c>
      <c r="F36" s="109"/>
      <c r="G36" s="105">
        <f aca="true" t="shared" si="1" ref="G36:G42">D36/I36</f>
        <v>0.46</v>
      </c>
      <c r="H36" s="106">
        <f aca="true" t="shared" si="2" ref="H36:H42">G36/12</f>
        <v>0.04</v>
      </c>
      <c r="I36" s="8">
        <v>4458.2</v>
      </c>
      <c r="J36" s="53">
        <v>0.03</v>
      </c>
    </row>
    <row r="37" spans="1:12" s="11" customFormat="1" ht="30">
      <c r="A37" s="17" t="s">
        <v>71</v>
      </c>
      <c r="B37" s="18" t="s">
        <v>9</v>
      </c>
      <c r="C37" s="20"/>
      <c r="D37" s="104">
        <v>2042.21</v>
      </c>
      <c r="E37" s="60">
        <f>H37*12</f>
        <v>0.48</v>
      </c>
      <c r="F37" s="109"/>
      <c r="G37" s="105">
        <f t="shared" si="1"/>
        <v>0.46</v>
      </c>
      <c r="H37" s="106">
        <f t="shared" si="2"/>
        <v>0.04</v>
      </c>
      <c r="I37" s="8">
        <v>4458.2</v>
      </c>
      <c r="J37" s="53">
        <v>0.03</v>
      </c>
      <c r="L37" s="50"/>
    </row>
    <row r="38" spans="1:10" s="11" customFormat="1" ht="20.25" customHeight="1">
      <c r="A38" s="17" t="s">
        <v>112</v>
      </c>
      <c r="B38" s="18" t="s">
        <v>9</v>
      </c>
      <c r="C38" s="20"/>
      <c r="D38" s="104">
        <v>12896.1</v>
      </c>
      <c r="E38" s="60"/>
      <c r="F38" s="109"/>
      <c r="G38" s="105">
        <f t="shared" si="1"/>
        <v>2.89</v>
      </c>
      <c r="H38" s="106">
        <f t="shared" si="2"/>
        <v>0.24</v>
      </c>
      <c r="I38" s="8">
        <v>4458.2</v>
      </c>
      <c r="J38" s="53">
        <v>0.19</v>
      </c>
    </row>
    <row r="39" spans="1:10" s="11" customFormat="1" ht="30" hidden="1">
      <c r="A39" s="17" t="s">
        <v>48</v>
      </c>
      <c r="B39" s="18" t="s">
        <v>12</v>
      </c>
      <c r="C39" s="20"/>
      <c r="D39" s="104">
        <f t="shared" si="0"/>
        <v>0</v>
      </c>
      <c r="E39" s="60"/>
      <c r="F39" s="109"/>
      <c r="G39" s="105">
        <f t="shared" si="1"/>
        <v>2.46</v>
      </c>
      <c r="H39" s="106">
        <f t="shared" si="2"/>
        <v>0.2</v>
      </c>
      <c r="I39" s="8">
        <v>4458.2</v>
      </c>
      <c r="J39" s="53">
        <v>0</v>
      </c>
    </row>
    <row r="40" spans="1:10" s="11" customFormat="1" ht="30" hidden="1">
      <c r="A40" s="17" t="s">
        <v>49</v>
      </c>
      <c r="B40" s="18" t="s">
        <v>12</v>
      </c>
      <c r="C40" s="20"/>
      <c r="D40" s="104">
        <f t="shared" si="0"/>
        <v>0</v>
      </c>
      <c r="E40" s="60"/>
      <c r="F40" s="109"/>
      <c r="G40" s="105">
        <f t="shared" si="1"/>
        <v>2.46</v>
      </c>
      <c r="H40" s="106">
        <f t="shared" si="2"/>
        <v>0.2</v>
      </c>
      <c r="I40" s="8">
        <v>4458.2</v>
      </c>
      <c r="J40" s="53">
        <v>0</v>
      </c>
    </row>
    <row r="41" spans="1:10" s="11" customFormat="1" ht="30" hidden="1">
      <c r="A41" s="17" t="s">
        <v>50</v>
      </c>
      <c r="B41" s="18" t="s">
        <v>12</v>
      </c>
      <c r="C41" s="20"/>
      <c r="D41" s="104">
        <f t="shared" si="0"/>
        <v>0</v>
      </c>
      <c r="E41" s="60"/>
      <c r="F41" s="109"/>
      <c r="G41" s="105">
        <f t="shared" si="1"/>
        <v>2.46</v>
      </c>
      <c r="H41" s="106">
        <f t="shared" si="2"/>
        <v>0.2</v>
      </c>
      <c r="I41" s="8">
        <v>4458.2</v>
      </c>
      <c r="J41" s="53">
        <v>0</v>
      </c>
    </row>
    <row r="42" spans="1:10" s="11" customFormat="1" ht="30">
      <c r="A42" s="17" t="s">
        <v>50</v>
      </c>
      <c r="B42" s="18" t="s">
        <v>12</v>
      </c>
      <c r="C42" s="20"/>
      <c r="D42" s="104">
        <v>12896.11</v>
      </c>
      <c r="E42" s="60"/>
      <c r="F42" s="109"/>
      <c r="G42" s="105">
        <f t="shared" si="1"/>
        <v>2.89</v>
      </c>
      <c r="H42" s="106">
        <f t="shared" si="2"/>
        <v>0.24</v>
      </c>
      <c r="I42" s="8">
        <v>4458.2</v>
      </c>
      <c r="J42" s="53"/>
    </row>
    <row r="43" spans="1:10" s="11" customFormat="1" ht="30">
      <c r="A43" s="17" t="s">
        <v>23</v>
      </c>
      <c r="B43" s="18"/>
      <c r="C43" s="20">
        <f>F43*12</f>
        <v>0</v>
      </c>
      <c r="D43" s="104">
        <f t="shared" si="0"/>
        <v>11234.66</v>
      </c>
      <c r="E43" s="60">
        <f>H43*12</f>
        <v>2.52</v>
      </c>
      <c r="F43" s="109"/>
      <c r="G43" s="105">
        <f>H43*12</f>
        <v>2.52</v>
      </c>
      <c r="H43" s="106">
        <v>0.21</v>
      </c>
      <c r="I43" s="8">
        <v>4458.2</v>
      </c>
      <c r="J43" s="53">
        <v>0.14</v>
      </c>
    </row>
    <row r="44" spans="1:10" s="8" customFormat="1" ht="15">
      <c r="A44" s="17" t="s">
        <v>25</v>
      </c>
      <c r="B44" s="18" t="s">
        <v>26</v>
      </c>
      <c r="C44" s="20">
        <f>F44*12</f>
        <v>0</v>
      </c>
      <c r="D44" s="104">
        <f t="shared" si="0"/>
        <v>3209.9</v>
      </c>
      <c r="E44" s="60">
        <f>H44*12</f>
        <v>0.72</v>
      </c>
      <c r="F44" s="109"/>
      <c r="G44" s="105">
        <f>H44*12</f>
        <v>0.72</v>
      </c>
      <c r="H44" s="106">
        <v>0.06</v>
      </c>
      <c r="I44" s="8">
        <v>4458.2</v>
      </c>
      <c r="J44" s="53">
        <v>0.03</v>
      </c>
    </row>
    <row r="45" spans="1:10" s="8" customFormat="1" ht="15">
      <c r="A45" s="17" t="s">
        <v>27</v>
      </c>
      <c r="B45" s="23" t="s">
        <v>28</v>
      </c>
      <c r="C45" s="24">
        <f>F45*12</f>
        <v>0</v>
      </c>
      <c r="D45" s="104">
        <f>G45*I45</f>
        <v>2139.94</v>
      </c>
      <c r="E45" s="110">
        <f>H45*12</f>
        <v>0.48</v>
      </c>
      <c r="F45" s="111"/>
      <c r="G45" s="105">
        <f>12*H45</f>
        <v>0.48</v>
      </c>
      <c r="H45" s="106">
        <v>0.04</v>
      </c>
      <c r="I45" s="8">
        <v>4458.2</v>
      </c>
      <c r="J45" s="53">
        <v>0.02</v>
      </c>
    </row>
    <row r="46" spans="1:10" s="59" customFormat="1" ht="30">
      <c r="A46" s="58" t="s">
        <v>24</v>
      </c>
      <c r="B46" s="57" t="s">
        <v>80</v>
      </c>
      <c r="C46" s="60">
        <f>F46*12</f>
        <v>0</v>
      </c>
      <c r="D46" s="104">
        <f>G46*I46</f>
        <v>2674.92</v>
      </c>
      <c r="E46" s="60">
        <f>H46*12</f>
        <v>0.6</v>
      </c>
      <c r="F46" s="109"/>
      <c r="G46" s="105">
        <f>12*H46</f>
        <v>0.6</v>
      </c>
      <c r="H46" s="106">
        <v>0.05</v>
      </c>
      <c r="I46" s="8">
        <v>4458.2</v>
      </c>
      <c r="J46" s="61">
        <v>0.03</v>
      </c>
    </row>
    <row r="47" spans="1:10" s="19" customFormat="1" ht="15">
      <c r="A47" s="17" t="s">
        <v>35</v>
      </c>
      <c r="B47" s="18"/>
      <c r="C47" s="12"/>
      <c r="D47" s="105">
        <f>D48+D49+D50+D51+D52+D53+D54+D55+D56+D57+D59</f>
        <v>20921.3</v>
      </c>
      <c r="E47" s="105"/>
      <c r="F47" s="109"/>
      <c r="G47" s="105">
        <f>D47/I47</f>
        <v>4.69</v>
      </c>
      <c r="H47" s="106">
        <f>G47/12</f>
        <v>0.39</v>
      </c>
      <c r="I47" s="8">
        <v>4458.2</v>
      </c>
      <c r="J47" s="53">
        <v>0.46</v>
      </c>
    </row>
    <row r="48" spans="1:10" s="11" customFormat="1" ht="30" customHeight="1">
      <c r="A48" s="21" t="s">
        <v>123</v>
      </c>
      <c r="B48" s="16" t="s">
        <v>17</v>
      </c>
      <c r="C48" s="22"/>
      <c r="D48" s="89">
        <v>622.74</v>
      </c>
      <c r="E48" s="99"/>
      <c r="F48" s="100"/>
      <c r="G48" s="99"/>
      <c r="H48" s="100"/>
      <c r="I48" s="8">
        <v>4458.2</v>
      </c>
      <c r="J48" s="13">
        <v>0.01</v>
      </c>
    </row>
    <row r="49" spans="1:10" s="11" customFormat="1" ht="15">
      <c r="A49" s="21" t="s">
        <v>18</v>
      </c>
      <c r="B49" s="16" t="s">
        <v>22</v>
      </c>
      <c r="C49" s="22">
        <f>F49*12</f>
        <v>0</v>
      </c>
      <c r="D49" s="89">
        <v>459.48</v>
      </c>
      <c r="E49" s="99">
        <f>H49*12</f>
        <v>0</v>
      </c>
      <c r="F49" s="100"/>
      <c r="G49" s="99"/>
      <c r="H49" s="100"/>
      <c r="I49" s="8">
        <v>4458.2</v>
      </c>
      <c r="J49" s="13">
        <v>0.01</v>
      </c>
    </row>
    <row r="50" spans="1:10" s="11" customFormat="1" ht="15">
      <c r="A50" s="21" t="s">
        <v>110</v>
      </c>
      <c r="B50" s="63" t="s">
        <v>17</v>
      </c>
      <c r="C50" s="22"/>
      <c r="D50" s="89">
        <v>818.74</v>
      </c>
      <c r="E50" s="99"/>
      <c r="F50" s="100"/>
      <c r="G50" s="99"/>
      <c r="H50" s="100"/>
      <c r="I50" s="8"/>
      <c r="J50" s="13"/>
    </row>
    <row r="51" spans="1:10" s="11" customFormat="1" ht="15">
      <c r="A51" s="21" t="s">
        <v>57</v>
      </c>
      <c r="B51" s="16" t="s">
        <v>17</v>
      </c>
      <c r="C51" s="22">
        <f>F51*12</f>
        <v>0</v>
      </c>
      <c r="D51" s="89">
        <v>875.61</v>
      </c>
      <c r="E51" s="99">
        <f>H51*12</f>
        <v>0</v>
      </c>
      <c r="F51" s="100"/>
      <c r="G51" s="99"/>
      <c r="H51" s="100"/>
      <c r="I51" s="8">
        <v>4458.2</v>
      </c>
      <c r="J51" s="13">
        <v>0.01</v>
      </c>
    </row>
    <row r="52" spans="1:10" s="11" customFormat="1" ht="15">
      <c r="A52" s="21" t="s">
        <v>19</v>
      </c>
      <c r="B52" s="16" t="s">
        <v>17</v>
      </c>
      <c r="C52" s="22">
        <f>F52*12</f>
        <v>0</v>
      </c>
      <c r="D52" s="89">
        <v>3903.72</v>
      </c>
      <c r="E52" s="99">
        <f>H52*12</f>
        <v>0</v>
      </c>
      <c r="F52" s="100"/>
      <c r="G52" s="99"/>
      <c r="H52" s="100"/>
      <c r="I52" s="8">
        <v>4458.2</v>
      </c>
      <c r="J52" s="13">
        <v>0.05</v>
      </c>
    </row>
    <row r="53" spans="1:10" s="11" customFormat="1" ht="15">
      <c r="A53" s="21" t="s">
        <v>20</v>
      </c>
      <c r="B53" s="16" t="s">
        <v>17</v>
      </c>
      <c r="C53" s="22">
        <f>F53*12</f>
        <v>0</v>
      </c>
      <c r="D53" s="89">
        <v>918.95</v>
      </c>
      <c r="E53" s="99">
        <f>H53*12</f>
        <v>0</v>
      </c>
      <c r="F53" s="100"/>
      <c r="G53" s="99"/>
      <c r="H53" s="100"/>
      <c r="I53" s="8">
        <v>4458.2</v>
      </c>
      <c r="J53" s="13">
        <v>0.01</v>
      </c>
    </row>
    <row r="54" spans="1:10" s="11" customFormat="1" ht="15">
      <c r="A54" s="21" t="s">
        <v>53</v>
      </c>
      <c r="B54" s="16" t="s">
        <v>17</v>
      </c>
      <c r="C54" s="22"/>
      <c r="D54" s="89">
        <v>437.79</v>
      </c>
      <c r="E54" s="99"/>
      <c r="F54" s="100"/>
      <c r="G54" s="99"/>
      <c r="H54" s="100"/>
      <c r="I54" s="8">
        <v>4458.2</v>
      </c>
      <c r="J54" s="13">
        <v>0.01</v>
      </c>
    </row>
    <row r="55" spans="1:10" s="11" customFormat="1" ht="15">
      <c r="A55" s="21" t="s">
        <v>54</v>
      </c>
      <c r="B55" s="16" t="s">
        <v>22</v>
      </c>
      <c r="C55" s="22"/>
      <c r="D55" s="89">
        <v>1751.23</v>
      </c>
      <c r="E55" s="99"/>
      <c r="F55" s="100"/>
      <c r="G55" s="99"/>
      <c r="H55" s="100"/>
      <c r="I55" s="8">
        <v>4458.2</v>
      </c>
      <c r="J55" s="13">
        <v>0.02</v>
      </c>
    </row>
    <row r="56" spans="1:10" s="11" customFormat="1" ht="25.5">
      <c r="A56" s="21" t="s">
        <v>21</v>
      </c>
      <c r="B56" s="16" t="s">
        <v>17</v>
      </c>
      <c r="C56" s="22">
        <f>F56*12</f>
        <v>0</v>
      </c>
      <c r="D56" s="89">
        <v>4160.57</v>
      </c>
      <c r="E56" s="99">
        <f>H56*12</f>
        <v>0</v>
      </c>
      <c r="F56" s="100"/>
      <c r="G56" s="99"/>
      <c r="H56" s="100"/>
      <c r="I56" s="8">
        <v>4458.2</v>
      </c>
      <c r="J56" s="13">
        <v>0.06</v>
      </c>
    </row>
    <row r="57" spans="1:10" s="11" customFormat="1" ht="25.5">
      <c r="A57" s="21" t="s">
        <v>124</v>
      </c>
      <c r="B57" s="16" t="s">
        <v>17</v>
      </c>
      <c r="C57" s="22"/>
      <c r="D57" s="89">
        <v>3488.61</v>
      </c>
      <c r="E57" s="99"/>
      <c r="F57" s="100"/>
      <c r="G57" s="99"/>
      <c r="H57" s="100"/>
      <c r="I57" s="8">
        <v>4458.2</v>
      </c>
      <c r="J57" s="13">
        <v>0.01</v>
      </c>
    </row>
    <row r="58" spans="1:10" s="11" customFormat="1" ht="15" hidden="1">
      <c r="A58" s="35"/>
      <c r="B58" s="16"/>
      <c r="C58" s="22"/>
      <c r="D58" s="89"/>
      <c r="E58" s="99"/>
      <c r="F58" s="100"/>
      <c r="G58" s="99"/>
      <c r="H58" s="100"/>
      <c r="I58" s="8">
        <v>4458.2</v>
      </c>
      <c r="J58" s="13"/>
    </row>
    <row r="59" spans="1:10" s="11" customFormat="1" ht="25.5">
      <c r="A59" s="35" t="s">
        <v>130</v>
      </c>
      <c r="B59" s="63" t="s">
        <v>12</v>
      </c>
      <c r="C59" s="36"/>
      <c r="D59" s="112">
        <v>3483.86</v>
      </c>
      <c r="E59" s="113"/>
      <c r="F59" s="100"/>
      <c r="G59" s="113"/>
      <c r="H59" s="114"/>
      <c r="I59" s="8">
        <v>4458.2</v>
      </c>
      <c r="J59" s="90"/>
    </row>
    <row r="60" spans="1:10" s="19" customFormat="1" ht="30">
      <c r="A60" s="17" t="s">
        <v>42</v>
      </c>
      <c r="B60" s="18"/>
      <c r="C60" s="12"/>
      <c r="D60" s="105">
        <f>D61+D62+D63+D65+D66+D67+D71</f>
        <v>29883.45</v>
      </c>
      <c r="E60" s="105"/>
      <c r="F60" s="109"/>
      <c r="G60" s="105">
        <f>D60/I60</f>
        <v>6.7</v>
      </c>
      <c r="H60" s="106">
        <f>G60/12</f>
        <v>0.56</v>
      </c>
      <c r="I60" s="8">
        <v>4458.2</v>
      </c>
      <c r="J60" s="53">
        <v>0.35</v>
      </c>
    </row>
    <row r="61" spans="1:10" s="11" customFormat="1" ht="15">
      <c r="A61" s="21" t="s">
        <v>36</v>
      </c>
      <c r="B61" s="16" t="s">
        <v>58</v>
      </c>
      <c r="C61" s="22"/>
      <c r="D61" s="89">
        <v>2626.83</v>
      </c>
      <c r="E61" s="99"/>
      <c r="F61" s="100"/>
      <c r="G61" s="99"/>
      <c r="H61" s="100"/>
      <c r="I61" s="8">
        <v>4458.2</v>
      </c>
      <c r="J61" s="13">
        <v>0.04</v>
      </c>
    </row>
    <row r="62" spans="1:10" s="11" customFormat="1" ht="25.5">
      <c r="A62" s="21" t="s">
        <v>37</v>
      </c>
      <c r="B62" s="16" t="s">
        <v>46</v>
      </c>
      <c r="C62" s="22"/>
      <c r="D62" s="89">
        <v>1751.23</v>
      </c>
      <c r="E62" s="99"/>
      <c r="F62" s="100"/>
      <c r="G62" s="99"/>
      <c r="H62" s="100"/>
      <c r="I62" s="8">
        <v>4458.2</v>
      </c>
      <c r="J62" s="13">
        <v>0.02</v>
      </c>
    </row>
    <row r="63" spans="1:10" s="11" customFormat="1" ht="15">
      <c r="A63" s="21" t="s">
        <v>62</v>
      </c>
      <c r="B63" s="16" t="s">
        <v>61</v>
      </c>
      <c r="C63" s="22"/>
      <c r="D63" s="89">
        <v>1837.85</v>
      </c>
      <c r="E63" s="99"/>
      <c r="F63" s="100"/>
      <c r="G63" s="99"/>
      <c r="H63" s="100"/>
      <c r="I63" s="8">
        <v>4458.2</v>
      </c>
      <c r="J63" s="13">
        <v>0.03</v>
      </c>
    </row>
    <row r="64" spans="1:10" s="11" customFormat="1" ht="25.5" hidden="1">
      <c r="A64" s="21" t="s">
        <v>59</v>
      </c>
      <c r="B64" s="16" t="s">
        <v>60</v>
      </c>
      <c r="C64" s="22"/>
      <c r="D64" s="89"/>
      <c r="E64" s="99"/>
      <c r="F64" s="100"/>
      <c r="G64" s="99"/>
      <c r="H64" s="100"/>
      <c r="I64" s="8">
        <v>4458.2</v>
      </c>
      <c r="J64" s="13">
        <v>0</v>
      </c>
    </row>
    <row r="65" spans="1:10" s="11" customFormat="1" ht="25.5">
      <c r="A65" s="21" t="s">
        <v>59</v>
      </c>
      <c r="B65" s="63" t="s">
        <v>60</v>
      </c>
      <c r="C65" s="22"/>
      <c r="D65" s="89">
        <v>1751.2</v>
      </c>
      <c r="E65" s="99"/>
      <c r="F65" s="100"/>
      <c r="G65" s="99"/>
      <c r="H65" s="100"/>
      <c r="I65" s="8">
        <v>4458.2</v>
      </c>
      <c r="J65" s="13">
        <v>0</v>
      </c>
    </row>
    <row r="66" spans="1:10" s="11" customFormat="1" ht="25.5">
      <c r="A66" s="21" t="s">
        <v>102</v>
      </c>
      <c r="B66" s="63" t="s">
        <v>12</v>
      </c>
      <c r="C66" s="22"/>
      <c r="D66" s="89">
        <v>12204</v>
      </c>
      <c r="E66" s="99"/>
      <c r="F66" s="100"/>
      <c r="G66" s="99"/>
      <c r="H66" s="100"/>
      <c r="I66" s="8"/>
      <c r="J66" s="13"/>
    </row>
    <row r="67" spans="1:10" s="11" customFormat="1" ht="15">
      <c r="A67" s="35" t="s">
        <v>55</v>
      </c>
      <c r="B67" s="16" t="s">
        <v>9</v>
      </c>
      <c r="C67" s="36"/>
      <c r="D67" s="89">
        <v>6228.48</v>
      </c>
      <c r="E67" s="113"/>
      <c r="F67" s="100"/>
      <c r="G67" s="99"/>
      <c r="H67" s="100"/>
      <c r="I67" s="8">
        <v>4458.2</v>
      </c>
      <c r="J67" s="13">
        <v>0.1</v>
      </c>
    </row>
    <row r="68" spans="1:10" s="11" customFormat="1" ht="15" hidden="1">
      <c r="A68" s="35" t="s">
        <v>68</v>
      </c>
      <c r="B68" s="16" t="s">
        <v>17</v>
      </c>
      <c r="C68" s="22"/>
      <c r="D68" s="89">
        <f>G68*I68</f>
        <v>0</v>
      </c>
      <c r="E68" s="99"/>
      <c r="F68" s="100"/>
      <c r="G68" s="99">
        <f>H68*12</f>
        <v>0</v>
      </c>
      <c r="H68" s="100">
        <v>0</v>
      </c>
      <c r="I68" s="8">
        <v>4458.2</v>
      </c>
      <c r="J68" s="53">
        <v>0</v>
      </c>
    </row>
    <row r="69" spans="1:10" s="11" customFormat="1" ht="30" hidden="1">
      <c r="A69" s="17" t="s">
        <v>43</v>
      </c>
      <c r="B69" s="16"/>
      <c r="C69" s="22"/>
      <c r="D69" s="105">
        <v>0</v>
      </c>
      <c r="E69" s="99"/>
      <c r="F69" s="100"/>
      <c r="G69" s="105">
        <f>D69/I69</f>
        <v>0</v>
      </c>
      <c r="H69" s="106">
        <f>G69/12</f>
        <v>0</v>
      </c>
      <c r="I69" s="8">
        <v>4458.2</v>
      </c>
      <c r="J69" s="53">
        <v>0.04</v>
      </c>
    </row>
    <row r="70" spans="1:10" s="11" customFormat="1" ht="15" hidden="1">
      <c r="A70" s="21" t="s">
        <v>56</v>
      </c>
      <c r="B70" s="16" t="s">
        <v>9</v>
      </c>
      <c r="C70" s="22"/>
      <c r="D70" s="89">
        <f>G70*I70</f>
        <v>0</v>
      </c>
      <c r="E70" s="99"/>
      <c r="F70" s="100"/>
      <c r="G70" s="99">
        <f>H70*12</f>
        <v>0</v>
      </c>
      <c r="H70" s="100">
        <v>0</v>
      </c>
      <c r="I70" s="8">
        <v>4458.2</v>
      </c>
      <c r="J70" s="53">
        <v>0</v>
      </c>
    </row>
    <row r="71" spans="1:10" s="11" customFormat="1" ht="25.5">
      <c r="A71" s="21" t="s">
        <v>131</v>
      </c>
      <c r="B71" s="63" t="s">
        <v>12</v>
      </c>
      <c r="C71" s="22"/>
      <c r="D71" s="112">
        <v>3483.86</v>
      </c>
      <c r="E71" s="99"/>
      <c r="F71" s="100"/>
      <c r="G71" s="113"/>
      <c r="H71" s="114"/>
      <c r="I71" s="8"/>
      <c r="J71" s="53"/>
    </row>
    <row r="72" spans="1:10" s="11" customFormat="1" ht="15">
      <c r="A72" s="17" t="s">
        <v>44</v>
      </c>
      <c r="B72" s="16"/>
      <c r="C72" s="22"/>
      <c r="D72" s="105">
        <f>D74+D75+D80+D81</f>
        <v>46215.29</v>
      </c>
      <c r="E72" s="99"/>
      <c r="F72" s="100"/>
      <c r="G72" s="105">
        <f>D72/I72</f>
        <v>10.37</v>
      </c>
      <c r="H72" s="106">
        <f>G72/12</f>
        <v>0.86</v>
      </c>
      <c r="I72" s="8">
        <v>4458.2</v>
      </c>
      <c r="J72" s="53">
        <v>0.27</v>
      </c>
    </row>
    <row r="73" spans="1:10" s="11" customFormat="1" ht="15" hidden="1">
      <c r="A73" s="21" t="s">
        <v>38</v>
      </c>
      <c r="B73" s="16" t="s">
        <v>9</v>
      </c>
      <c r="C73" s="22"/>
      <c r="D73" s="89">
        <f aca="true" t="shared" si="3" ref="D73:D79">G73*I73</f>
        <v>0</v>
      </c>
      <c r="E73" s="99"/>
      <c r="F73" s="100"/>
      <c r="G73" s="99">
        <f aca="true" t="shared" si="4" ref="G73:G79">H73*12</f>
        <v>0</v>
      </c>
      <c r="H73" s="100">
        <v>0</v>
      </c>
      <c r="I73" s="8">
        <v>4458.2</v>
      </c>
      <c r="J73" s="53">
        <v>0</v>
      </c>
    </row>
    <row r="74" spans="1:10" s="11" customFormat="1" ht="15">
      <c r="A74" s="21" t="s">
        <v>73</v>
      </c>
      <c r="B74" s="16" t="s">
        <v>17</v>
      </c>
      <c r="C74" s="22"/>
      <c r="D74" s="89">
        <v>12813.74</v>
      </c>
      <c r="E74" s="99"/>
      <c r="F74" s="100"/>
      <c r="G74" s="99"/>
      <c r="H74" s="100"/>
      <c r="I74" s="8">
        <v>4458.2</v>
      </c>
      <c r="J74" s="13">
        <v>0.19</v>
      </c>
    </row>
    <row r="75" spans="1:10" s="11" customFormat="1" ht="15">
      <c r="A75" s="21" t="s">
        <v>39</v>
      </c>
      <c r="B75" s="16" t="s">
        <v>17</v>
      </c>
      <c r="C75" s="22"/>
      <c r="D75" s="89">
        <v>915.28</v>
      </c>
      <c r="E75" s="99"/>
      <c r="F75" s="100"/>
      <c r="G75" s="99"/>
      <c r="H75" s="100"/>
      <c r="I75" s="8">
        <v>4458.2</v>
      </c>
      <c r="J75" s="13">
        <v>0.01</v>
      </c>
    </row>
    <row r="76" spans="1:10" s="11" customFormat="1" ht="25.5" hidden="1">
      <c r="A76" s="35" t="s">
        <v>69</v>
      </c>
      <c r="B76" s="16" t="s">
        <v>12</v>
      </c>
      <c r="C76" s="22"/>
      <c r="D76" s="89">
        <f t="shared" si="3"/>
        <v>0</v>
      </c>
      <c r="E76" s="99"/>
      <c r="F76" s="100"/>
      <c r="G76" s="99">
        <f t="shared" si="4"/>
        <v>0</v>
      </c>
      <c r="H76" s="100">
        <v>0</v>
      </c>
      <c r="I76" s="8">
        <v>4458.2</v>
      </c>
      <c r="J76" s="53">
        <v>0</v>
      </c>
    </row>
    <row r="77" spans="1:10" s="11" customFormat="1" ht="25.5" hidden="1">
      <c r="A77" s="35" t="s">
        <v>63</v>
      </c>
      <c r="B77" s="16" t="s">
        <v>12</v>
      </c>
      <c r="C77" s="22"/>
      <c r="D77" s="89">
        <f t="shared" si="3"/>
        <v>0</v>
      </c>
      <c r="E77" s="99"/>
      <c r="F77" s="100"/>
      <c r="G77" s="99">
        <f t="shared" si="4"/>
        <v>0</v>
      </c>
      <c r="H77" s="100">
        <v>0</v>
      </c>
      <c r="I77" s="8">
        <v>4458.2</v>
      </c>
      <c r="J77" s="53">
        <v>0</v>
      </c>
    </row>
    <row r="78" spans="1:10" s="11" customFormat="1" ht="25.5" hidden="1">
      <c r="A78" s="35" t="s">
        <v>70</v>
      </c>
      <c r="B78" s="16" t="s">
        <v>12</v>
      </c>
      <c r="C78" s="22"/>
      <c r="D78" s="89">
        <f t="shared" si="3"/>
        <v>0</v>
      </c>
      <c r="E78" s="99"/>
      <c r="F78" s="100"/>
      <c r="G78" s="99">
        <f t="shared" si="4"/>
        <v>0</v>
      </c>
      <c r="H78" s="100">
        <v>0</v>
      </c>
      <c r="I78" s="8">
        <v>4458.2</v>
      </c>
      <c r="J78" s="53">
        <v>0</v>
      </c>
    </row>
    <row r="79" spans="1:10" s="11" customFormat="1" ht="25.5" hidden="1">
      <c r="A79" s="35" t="s">
        <v>67</v>
      </c>
      <c r="B79" s="16" t="s">
        <v>12</v>
      </c>
      <c r="C79" s="22"/>
      <c r="D79" s="89">
        <f t="shared" si="3"/>
        <v>0</v>
      </c>
      <c r="E79" s="99"/>
      <c r="F79" s="100"/>
      <c r="G79" s="99">
        <f t="shared" si="4"/>
        <v>0</v>
      </c>
      <c r="H79" s="100">
        <v>0</v>
      </c>
      <c r="I79" s="8">
        <v>4458.2</v>
      </c>
      <c r="J79" s="53">
        <v>0</v>
      </c>
    </row>
    <row r="80" spans="1:10" s="11" customFormat="1" ht="15">
      <c r="A80" s="35" t="s">
        <v>125</v>
      </c>
      <c r="B80" s="63" t="s">
        <v>126</v>
      </c>
      <c r="C80" s="22"/>
      <c r="D80" s="112">
        <v>4045.84</v>
      </c>
      <c r="E80" s="99"/>
      <c r="F80" s="100"/>
      <c r="G80" s="113"/>
      <c r="H80" s="114"/>
      <c r="I80" s="8">
        <v>4458.2</v>
      </c>
      <c r="J80" s="53"/>
    </row>
    <row r="81" spans="1:10" s="11" customFormat="1" ht="15">
      <c r="A81" s="35" t="s">
        <v>128</v>
      </c>
      <c r="B81" s="63" t="s">
        <v>103</v>
      </c>
      <c r="C81" s="22"/>
      <c r="D81" s="112">
        <v>28440.43</v>
      </c>
      <c r="E81" s="99"/>
      <c r="F81" s="100"/>
      <c r="G81" s="113"/>
      <c r="H81" s="114"/>
      <c r="I81" s="8">
        <v>4458.2</v>
      </c>
      <c r="J81" s="53"/>
    </row>
    <row r="82" spans="1:10" s="11" customFormat="1" ht="15">
      <c r="A82" s="17" t="s">
        <v>45</v>
      </c>
      <c r="B82" s="16"/>
      <c r="C82" s="22"/>
      <c r="D82" s="105">
        <f>D83+D84</f>
        <v>1098.16</v>
      </c>
      <c r="E82" s="99"/>
      <c r="F82" s="100"/>
      <c r="G82" s="105">
        <f>D82/I82</f>
        <v>0.25</v>
      </c>
      <c r="H82" s="106">
        <f>G82/12</f>
        <v>0.02</v>
      </c>
      <c r="I82" s="8">
        <v>4458.2</v>
      </c>
      <c r="J82" s="53">
        <v>0.13</v>
      </c>
    </row>
    <row r="83" spans="1:10" s="11" customFormat="1" ht="15">
      <c r="A83" s="21" t="s">
        <v>40</v>
      </c>
      <c r="B83" s="16" t="s">
        <v>17</v>
      </c>
      <c r="C83" s="22"/>
      <c r="D83" s="89">
        <v>1098.16</v>
      </c>
      <c r="E83" s="99"/>
      <c r="F83" s="100"/>
      <c r="G83" s="99"/>
      <c r="H83" s="100"/>
      <c r="I83" s="8">
        <v>4458.2</v>
      </c>
      <c r="J83" s="13">
        <v>0.02</v>
      </c>
    </row>
    <row r="84" spans="1:10" s="11" customFormat="1" ht="15" hidden="1">
      <c r="A84" s="21" t="s">
        <v>41</v>
      </c>
      <c r="B84" s="16" t="s">
        <v>17</v>
      </c>
      <c r="C84" s="22"/>
      <c r="D84" s="89"/>
      <c r="E84" s="99"/>
      <c r="F84" s="100"/>
      <c r="G84" s="99"/>
      <c r="H84" s="100"/>
      <c r="I84" s="8">
        <v>4458.2</v>
      </c>
      <c r="J84" s="13">
        <v>0.01</v>
      </c>
    </row>
    <row r="85" spans="1:10" s="8" customFormat="1" ht="15">
      <c r="A85" s="17" t="s">
        <v>52</v>
      </c>
      <c r="B85" s="18"/>
      <c r="C85" s="12"/>
      <c r="D85" s="105">
        <f>D86+D88</f>
        <v>38778.06</v>
      </c>
      <c r="E85" s="105"/>
      <c r="F85" s="109"/>
      <c r="G85" s="105">
        <f>D85/I85</f>
        <v>8.7</v>
      </c>
      <c r="H85" s="106">
        <f>G85/12</f>
        <v>0.73</v>
      </c>
      <c r="I85" s="8">
        <v>4458.2</v>
      </c>
      <c r="J85" s="53">
        <v>0.02</v>
      </c>
    </row>
    <row r="86" spans="1:10" s="11" customFormat="1" ht="15">
      <c r="A86" s="21" t="s">
        <v>106</v>
      </c>
      <c r="B86" s="64" t="s">
        <v>103</v>
      </c>
      <c r="C86" s="22"/>
      <c r="D86" s="89">
        <v>16773.9</v>
      </c>
      <c r="E86" s="99"/>
      <c r="F86" s="100"/>
      <c r="G86" s="99"/>
      <c r="H86" s="100"/>
      <c r="I86" s="8">
        <v>4458.2</v>
      </c>
      <c r="J86" s="13">
        <v>0.02</v>
      </c>
    </row>
    <row r="87" spans="1:10" s="11" customFormat="1" ht="25.5" hidden="1">
      <c r="A87" s="21" t="s">
        <v>64</v>
      </c>
      <c r="B87" s="16" t="s">
        <v>12</v>
      </c>
      <c r="C87" s="22">
        <f>F87*12</f>
        <v>0</v>
      </c>
      <c r="D87" s="89"/>
      <c r="E87" s="99"/>
      <c r="F87" s="100"/>
      <c r="G87" s="99"/>
      <c r="H87" s="100">
        <v>0</v>
      </c>
      <c r="I87" s="8">
        <v>4458.2</v>
      </c>
      <c r="J87" s="53">
        <v>0</v>
      </c>
    </row>
    <row r="88" spans="1:10" s="11" customFormat="1" ht="15">
      <c r="A88" s="21" t="s">
        <v>107</v>
      </c>
      <c r="B88" s="64" t="s">
        <v>22</v>
      </c>
      <c r="C88" s="36"/>
      <c r="D88" s="112">
        <v>22004.16</v>
      </c>
      <c r="E88" s="113"/>
      <c r="F88" s="100"/>
      <c r="G88" s="113"/>
      <c r="H88" s="114"/>
      <c r="I88" s="8">
        <v>4458.2</v>
      </c>
      <c r="J88" s="53"/>
    </row>
    <row r="89" spans="1:10" s="8" customFormat="1" ht="15">
      <c r="A89" s="17" t="s">
        <v>51</v>
      </c>
      <c r="B89" s="18"/>
      <c r="C89" s="12"/>
      <c r="D89" s="105">
        <f>D90+D91+D92</f>
        <v>22038.13</v>
      </c>
      <c r="E89" s="105"/>
      <c r="F89" s="109"/>
      <c r="G89" s="105">
        <f>D89/I89</f>
        <v>4.94</v>
      </c>
      <c r="H89" s="106">
        <f>G89/12</f>
        <v>0.41</v>
      </c>
      <c r="I89" s="8">
        <v>4458.2</v>
      </c>
      <c r="J89" s="53">
        <v>0.33</v>
      </c>
    </row>
    <row r="90" spans="1:10" s="11" customFormat="1" ht="15">
      <c r="A90" s="21" t="s">
        <v>65</v>
      </c>
      <c r="B90" s="16" t="s">
        <v>58</v>
      </c>
      <c r="C90" s="22"/>
      <c r="D90" s="89">
        <v>17351.79</v>
      </c>
      <c r="E90" s="99"/>
      <c r="F90" s="100"/>
      <c r="G90" s="99"/>
      <c r="H90" s="100"/>
      <c r="I90" s="8">
        <v>4458.2</v>
      </c>
      <c r="J90" s="13">
        <v>0.26</v>
      </c>
    </row>
    <row r="91" spans="1:10" s="11" customFormat="1" ht="15.75" thickBot="1">
      <c r="A91" s="21" t="s">
        <v>81</v>
      </c>
      <c r="B91" s="16" t="s">
        <v>58</v>
      </c>
      <c r="C91" s="22"/>
      <c r="D91" s="89">
        <v>4686.34</v>
      </c>
      <c r="E91" s="99"/>
      <c r="F91" s="100"/>
      <c r="G91" s="99"/>
      <c r="H91" s="100"/>
      <c r="I91" s="8">
        <v>4458.2</v>
      </c>
      <c r="J91" s="13">
        <v>0.07</v>
      </c>
    </row>
    <row r="92" spans="1:10" s="11" customFormat="1" ht="25.5" customHeight="1" hidden="1">
      <c r="A92" s="38" t="s">
        <v>66</v>
      </c>
      <c r="B92" s="39" t="s">
        <v>17</v>
      </c>
      <c r="C92" s="40"/>
      <c r="D92" s="80"/>
      <c r="E92" s="81"/>
      <c r="F92" s="82"/>
      <c r="G92" s="81"/>
      <c r="H92" s="82">
        <v>0</v>
      </c>
      <c r="I92" s="8">
        <v>4458.2</v>
      </c>
      <c r="J92" s="53">
        <v>0</v>
      </c>
    </row>
    <row r="93" spans="1:10" s="8" customFormat="1" ht="38.25" thickBot="1">
      <c r="A93" s="73" t="s">
        <v>127</v>
      </c>
      <c r="B93" s="7" t="s">
        <v>12</v>
      </c>
      <c r="C93" s="42">
        <f>F93*12</f>
        <v>0</v>
      </c>
      <c r="D93" s="42">
        <f>G93*I93</f>
        <v>24074.28</v>
      </c>
      <c r="E93" s="42">
        <f>H93*12</f>
        <v>5.4</v>
      </c>
      <c r="F93" s="83"/>
      <c r="G93" s="42">
        <f>H93*12</f>
        <v>5.4</v>
      </c>
      <c r="H93" s="83">
        <v>0.45</v>
      </c>
      <c r="I93" s="8">
        <v>4458.2</v>
      </c>
      <c r="J93" s="53">
        <v>0.39</v>
      </c>
    </row>
    <row r="94" spans="1:10" s="8" customFormat="1" ht="19.5" hidden="1" thickBot="1">
      <c r="A94" s="70" t="s">
        <v>31</v>
      </c>
      <c r="B94" s="71"/>
      <c r="C94" s="72">
        <f>F94*12</f>
        <v>0</v>
      </c>
      <c r="D94" s="72"/>
      <c r="E94" s="72"/>
      <c r="F94" s="84"/>
      <c r="G94" s="72"/>
      <c r="H94" s="84"/>
      <c r="I94" s="8">
        <v>4458.2</v>
      </c>
      <c r="J94" s="53"/>
    </row>
    <row r="95" spans="1:10" s="11" customFormat="1" ht="15.75" hidden="1" thickBot="1">
      <c r="A95" s="21" t="s">
        <v>74</v>
      </c>
      <c r="B95" s="16"/>
      <c r="C95" s="22"/>
      <c r="D95" s="77"/>
      <c r="E95" s="78"/>
      <c r="F95" s="79"/>
      <c r="G95" s="78"/>
      <c r="H95" s="79"/>
      <c r="I95" s="8">
        <v>4458.2</v>
      </c>
      <c r="J95" s="50"/>
    </row>
    <row r="96" spans="1:10" s="11" customFormat="1" ht="15.75" hidden="1" thickBot="1">
      <c r="A96" s="21" t="s">
        <v>75</v>
      </c>
      <c r="B96" s="16"/>
      <c r="C96" s="22"/>
      <c r="D96" s="77"/>
      <c r="E96" s="78"/>
      <c r="F96" s="79"/>
      <c r="G96" s="78"/>
      <c r="H96" s="79"/>
      <c r="I96" s="8">
        <v>4458.2</v>
      </c>
      <c r="J96" s="50"/>
    </row>
    <row r="97" spans="1:10" s="11" customFormat="1" ht="15.75" hidden="1" thickBot="1">
      <c r="A97" s="21" t="s">
        <v>76</v>
      </c>
      <c r="B97" s="16"/>
      <c r="C97" s="22"/>
      <c r="D97" s="77"/>
      <c r="E97" s="78"/>
      <c r="F97" s="79"/>
      <c r="G97" s="78"/>
      <c r="H97" s="79"/>
      <c r="I97" s="8">
        <v>4458.2</v>
      </c>
      <c r="J97" s="50"/>
    </row>
    <row r="98" spans="1:10" s="11" customFormat="1" ht="15.75" hidden="1" thickBot="1">
      <c r="A98" s="21" t="s">
        <v>82</v>
      </c>
      <c r="B98" s="16"/>
      <c r="C98" s="22"/>
      <c r="D98" s="77"/>
      <c r="E98" s="78"/>
      <c r="F98" s="79"/>
      <c r="G98" s="78"/>
      <c r="H98" s="79"/>
      <c r="I98" s="8">
        <v>4458.2</v>
      </c>
      <c r="J98" s="50"/>
    </row>
    <row r="99" spans="1:10" s="11" customFormat="1" ht="15.75" hidden="1" thickBot="1">
      <c r="A99" s="21" t="s">
        <v>77</v>
      </c>
      <c r="B99" s="16"/>
      <c r="C99" s="22"/>
      <c r="D99" s="77"/>
      <c r="E99" s="78"/>
      <c r="F99" s="79"/>
      <c r="G99" s="78"/>
      <c r="H99" s="79"/>
      <c r="I99" s="8">
        <v>4458.2</v>
      </c>
      <c r="J99" s="50"/>
    </row>
    <row r="100" spans="1:10" s="11" customFormat="1" ht="15.75" hidden="1" thickBot="1">
      <c r="A100" s="38" t="s">
        <v>78</v>
      </c>
      <c r="B100" s="39"/>
      <c r="C100" s="40"/>
      <c r="D100" s="80"/>
      <c r="E100" s="81"/>
      <c r="F100" s="82"/>
      <c r="G100" s="81"/>
      <c r="H100" s="82"/>
      <c r="I100" s="8">
        <v>4458.2</v>
      </c>
      <c r="J100" s="50"/>
    </row>
    <row r="101" spans="1:9" s="8" customFormat="1" ht="19.5" thickBot="1">
      <c r="A101" s="31" t="s">
        <v>104</v>
      </c>
      <c r="B101" s="32" t="s">
        <v>11</v>
      </c>
      <c r="C101" s="42"/>
      <c r="D101" s="85">
        <f>G101*I101</f>
        <v>87098.58</v>
      </c>
      <c r="E101" s="42"/>
      <c r="F101" s="86"/>
      <c r="G101" s="85">
        <f>12*H101</f>
        <v>20.76</v>
      </c>
      <c r="H101" s="86">
        <v>1.73</v>
      </c>
      <c r="I101" s="8">
        <f>4458.2-262.7</f>
        <v>4195.5</v>
      </c>
    </row>
    <row r="102" spans="1:10" s="8" customFormat="1" ht="19.5" thickBot="1">
      <c r="A102" s="41" t="s">
        <v>32</v>
      </c>
      <c r="B102" s="7"/>
      <c r="C102" s="42">
        <f>F102*12</f>
        <v>0</v>
      </c>
      <c r="D102" s="86">
        <f>D101+D93+D89+D85+D82+D72+D69+D60+D47+D46+D45+D44+D43+D42+D38+D37+D36+D35+D34+D25+D15</f>
        <v>795379.06</v>
      </c>
      <c r="E102" s="86">
        <f>E101+E93+E89+E85+E82+E72+E69+E60+E47+E46+E45+E44+E43+E42+E38+E37+E36+E35+E34+E25+E15</f>
        <v>117.48</v>
      </c>
      <c r="F102" s="86">
        <f>F101+F93+F89+F85+F82+F72+F69+F60+F47+F46+F45+F44+F43+F42+F38+F37+F36+F35+F34+F25+F15</f>
        <v>0</v>
      </c>
      <c r="G102" s="86">
        <f>G101+G93+G89+G85+G82+G72+G69+G60+G47+G46+G45+G44+G43+G42+G38+G37+G36+G35+G34+G25+G15</f>
        <v>179.63</v>
      </c>
      <c r="H102" s="86">
        <f>H101+H93+H89+H85+H82+H72+H69+H60+H47+H46+H45+H44+H43+H42+H38+H37+H36+H35+H34+H25+H15</f>
        <v>14.97</v>
      </c>
      <c r="I102" s="8">
        <v>4458.2</v>
      </c>
      <c r="J102" s="53"/>
    </row>
    <row r="103" spans="1:10" s="8" customFormat="1" ht="18.75">
      <c r="A103" s="45"/>
      <c r="B103" s="46"/>
      <c r="C103" s="47"/>
      <c r="D103" s="87"/>
      <c r="E103" s="87"/>
      <c r="F103" s="87"/>
      <c r="G103" s="87"/>
      <c r="H103" s="87"/>
      <c r="J103" s="53"/>
    </row>
    <row r="104" spans="1:10" s="8" customFormat="1" ht="18.75">
      <c r="A104" s="45"/>
      <c r="B104" s="46"/>
      <c r="C104" s="47"/>
      <c r="D104" s="87"/>
      <c r="E104" s="47"/>
      <c r="F104" s="87"/>
      <c r="G104" s="47"/>
      <c r="H104" s="87"/>
      <c r="J104" s="53"/>
    </row>
    <row r="105" spans="1:10" s="8" customFormat="1" ht="18.75">
      <c r="A105" s="56"/>
      <c r="B105" s="46"/>
      <c r="C105" s="47"/>
      <c r="D105" s="87"/>
      <c r="E105" s="87"/>
      <c r="F105" s="87"/>
      <c r="G105" s="87"/>
      <c r="H105" s="87"/>
      <c r="J105" s="53"/>
    </row>
    <row r="106" spans="1:10" s="8" customFormat="1" ht="19.5" thickBot="1">
      <c r="A106" s="45"/>
      <c r="B106" s="46"/>
      <c r="C106" s="47"/>
      <c r="D106" s="87"/>
      <c r="E106" s="47"/>
      <c r="F106" s="87"/>
      <c r="G106" s="47"/>
      <c r="H106" s="87"/>
      <c r="J106" s="53"/>
    </row>
    <row r="107" spans="1:10" s="8" customFormat="1" ht="30.75" thickBot="1">
      <c r="A107" s="41" t="s">
        <v>98</v>
      </c>
      <c r="B107" s="7"/>
      <c r="C107" s="42">
        <f>F107*12</f>
        <v>0</v>
      </c>
      <c r="D107" s="42">
        <f>D108+D109+D110+D111+D112+D113+D114</f>
        <v>499508.09</v>
      </c>
      <c r="E107" s="42">
        <f>E108+E109+E110+E111+E112+E113+E114</f>
        <v>0</v>
      </c>
      <c r="F107" s="42">
        <f>F108+F109+F110+F111+F112+F113+F114</f>
        <v>0</v>
      </c>
      <c r="G107" s="42">
        <f>G108+G109+G110+G111+G112+G113+G114</f>
        <v>112.03</v>
      </c>
      <c r="H107" s="42">
        <f>H108+H109+H110+H111+H112+H113+H114</f>
        <v>9.34</v>
      </c>
      <c r="I107" s="8">
        <v>4458.2</v>
      </c>
      <c r="J107" s="53"/>
    </row>
    <row r="108" spans="1:10" s="96" customFormat="1" ht="18.75" customHeight="1">
      <c r="A108" s="91" t="s">
        <v>115</v>
      </c>
      <c r="B108" s="92"/>
      <c r="C108" s="93"/>
      <c r="D108" s="94">
        <v>205702.91</v>
      </c>
      <c r="E108" s="93"/>
      <c r="F108" s="94"/>
      <c r="G108" s="93">
        <f aca="true" t="shared" si="5" ref="G108:G114">D108/I108</f>
        <v>46.14</v>
      </c>
      <c r="H108" s="95">
        <f aca="true" t="shared" si="6" ref="H108:H114">G108/12</f>
        <v>3.85</v>
      </c>
      <c r="I108" s="96">
        <v>4458.2</v>
      </c>
      <c r="J108" s="61"/>
    </row>
    <row r="109" spans="1:10" s="102" customFormat="1" ht="15">
      <c r="A109" s="97" t="s">
        <v>116</v>
      </c>
      <c r="B109" s="98"/>
      <c r="C109" s="99"/>
      <c r="D109" s="89">
        <v>45269.13</v>
      </c>
      <c r="E109" s="99"/>
      <c r="F109" s="100"/>
      <c r="G109" s="99">
        <f t="shared" si="5"/>
        <v>10.15</v>
      </c>
      <c r="H109" s="100">
        <f t="shared" si="6"/>
        <v>0.85</v>
      </c>
      <c r="I109" s="96">
        <v>4458.2</v>
      </c>
      <c r="J109" s="101"/>
    </row>
    <row r="110" spans="1:10" s="102" customFormat="1" ht="15">
      <c r="A110" s="97" t="s">
        <v>117</v>
      </c>
      <c r="B110" s="98"/>
      <c r="C110" s="99"/>
      <c r="D110" s="89">
        <v>22306.62</v>
      </c>
      <c r="E110" s="99"/>
      <c r="F110" s="100"/>
      <c r="G110" s="99">
        <f t="shared" si="5"/>
        <v>5</v>
      </c>
      <c r="H110" s="100">
        <f t="shared" si="6"/>
        <v>0.42</v>
      </c>
      <c r="I110" s="96">
        <v>4458.2</v>
      </c>
      <c r="J110" s="101"/>
    </row>
    <row r="111" spans="1:10" s="102" customFormat="1" ht="15">
      <c r="A111" s="97" t="s">
        <v>118</v>
      </c>
      <c r="B111" s="98"/>
      <c r="C111" s="99"/>
      <c r="D111" s="89">
        <v>104414.61</v>
      </c>
      <c r="E111" s="99"/>
      <c r="F111" s="100"/>
      <c r="G111" s="99">
        <f t="shared" si="5"/>
        <v>23.42</v>
      </c>
      <c r="H111" s="100">
        <f t="shared" si="6"/>
        <v>1.95</v>
      </c>
      <c r="I111" s="96">
        <v>4458.2</v>
      </c>
      <c r="J111" s="101"/>
    </row>
    <row r="112" spans="1:10" s="102" customFormat="1" ht="15">
      <c r="A112" s="97" t="s">
        <v>119</v>
      </c>
      <c r="B112" s="98"/>
      <c r="C112" s="99"/>
      <c r="D112" s="89">
        <v>9684.4</v>
      </c>
      <c r="E112" s="99"/>
      <c r="F112" s="100"/>
      <c r="G112" s="99">
        <f t="shared" si="5"/>
        <v>2.17</v>
      </c>
      <c r="H112" s="100">
        <f t="shared" si="6"/>
        <v>0.18</v>
      </c>
      <c r="I112" s="96">
        <v>4458.2</v>
      </c>
      <c r="J112" s="101"/>
    </row>
    <row r="113" spans="1:10" s="102" customFormat="1" ht="15">
      <c r="A113" s="97" t="s">
        <v>120</v>
      </c>
      <c r="B113" s="98"/>
      <c r="C113" s="99"/>
      <c r="D113" s="89">
        <v>722.42</v>
      </c>
      <c r="E113" s="99"/>
      <c r="F113" s="100"/>
      <c r="G113" s="99">
        <f t="shared" si="5"/>
        <v>0.16</v>
      </c>
      <c r="H113" s="100">
        <f t="shared" si="6"/>
        <v>0.01</v>
      </c>
      <c r="I113" s="96">
        <v>4458.2</v>
      </c>
      <c r="J113" s="101"/>
    </row>
    <row r="114" spans="1:10" s="102" customFormat="1" ht="15">
      <c r="A114" s="103" t="s">
        <v>129</v>
      </c>
      <c r="B114" s="98"/>
      <c r="C114" s="99"/>
      <c r="D114" s="99">
        <v>111408</v>
      </c>
      <c r="E114" s="99"/>
      <c r="F114" s="99"/>
      <c r="G114" s="99">
        <f t="shared" si="5"/>
        <v>24.99</v>
      </c>
      <c r="H114" s="100">
        <f t="shared" si="6"/>
        <v>2.08</v>
      </c>
      <c r="I114" s="96">
        <v>4458.2</v>
      </c>
      <c r="J114" s="101"/>
    </row>
    <row r="115" spans="1:10" s="8" customFormat="1" ht="18.75">
      <c r="A115" s="45"/>
      <c r="B115" s="46"/>
      <c r="C115" s="47"/>
      <c r="D115" s="87"/>
      <c r="E115" s="47"/>
      <c r="F115" s="87"/>
      <c r="G115" s="47"/>
      <c r="H115" s="87"/>
      <c r="J115" s="53"/>
    </row>
    <row r="116" spans="1:10" s="8" customFormat="1" ht="19.5" thickBot="1">
      <c r="A116" s="45"/>
      <c r="B116" s="46"/>
      <c r="C116" s="47"/>
      <c r="D116" s="87"/>
      <c r="E116" s="47"/>
      <c r="F116" s="87"/>
      <c r="G116" s="47"/>
      <c r="H116" s="87"/>
      <c r="J116" s="53"/>
    </row>
    <row r="117" spans="1:10" s="8" customFormat="1" ht="19.5" thickBot="1">
      <c r="A117" s="41" t="s">
        <v>97</v>
      </c>
      <c r="B117" s="7"/>
      <c r="C117" s="42"/>
      <c r="D117" s="88">
        <f>D102+D107</f>
        <v>1294887.15</v>
      </c>
      <c r="E117" s="88">
        <f>E102+E107</f>
        <v>117.48</v>
      </c>
      <c r="F117" s="88">
        <f>F102+F107</f>
        <v>0</v>
      </c>
      <c r="G117" s="88">
        <f>G102+G107</f>
        <v>291.66</v>
      </c>
      <c r="H117" s="86">
        <f>H102+H107</f>
        <v>24.31</v>
      </c>
      <c r="J117" s="53"/>
    </row>
    <row r="118" spans="1:10" s="25" customFormat="1" ht="19.5">
      <c r="A118" s="48"/>
      <c r="B118" s="49"/>
      <c r="C118" s="49"/>
      <c r="D118" s="49"/>
      <c r="E118" s="49"/>
      <c r="F118" s="49"/>
      <c r="G118" s="49"/>
      <c r="H118" s="49"/>
      <c r="J118" s="54"/>
    </row>
    <row r="119" spans="1:10" s="27" customFormat="1" ht="12.75">
      <c r="A119" s="26"/>
      <c r="J119" s="55"/>
    </row>
    <row r="120" spans="1:10" s="25" customFormat="1" ht="19.5">
      <c r="A120" s="28"/>
      <c r="B120" s="29"/>
      <c r="C120" s="30"/>
      <c r="D120" s="30"/>
      <c r="E120" s="30"/>
      <c r="F120" s="30"/>
      <c r="G120" s="30"/>
      <c r="H120" s="30"/>
      <c r="J120" s="54"/>
    </row>
    <row r="121" spans="1:10" s="27" customFormat="1" ht="14.25">
      <c r="A121" s="123" t="s">
        <v>29</v>
      </c>
      <c r="B121" s="123"/>
      <c r="C121" s="123"/>
      <c r="D121" s="123"/>
      <c r="E121" s="123"/>
      <c r="F121" s="123"/>
      <c r="J121" s="55"/>
    </row>
    <row r="122" s="27" customFormat="1" ht="12.75">
      <c r="J122" s="55"/>
    </row>
    <row r="123" spans="1:10" s="27" customFormat="1" ht="12.75">
      <c r="A123" s="26" t="s">
        <v>30</v>
      </c>
      <c r="J123" s="55"/>
    </row>
    <row r="124" s="27" customFormat="1" ht="12.75">
      <c r="J124" s="55"/>
    </row>
    <row r="125" s="27" customFormat="1" ht="12.75">
      <c r="J125" s="55"/>
    </row>
    <row r="126" s="27" customFormat="1" ht="12.75">
      <c r="J126" s="55"/>
    </row>
    <row r="127" s="27" customFormat="1" ht="12.75">
      <c r="J127" s="55"/>
    </row>
    <row r="128" s="27" customFormat="1" ht="12.75">
      <c r="J128" s="55"/>
    </row>
    <row r="129" s="27" customFormat="1" ht="12.75">
      <c r="J129" s="55"/>
    </row>
    <row r="130" s="27" customFormat="1" ht="12.75">
      <c r="J130" s="55"/>
    </row>
    <row r="131" s="27" customFormat="1" ht="12.75">
      <c r="J131" s="55"/>
    </row>
    <row r="132" s="27" customFormat="1" ht="12.75">
      <c r="J132" s="55"/>
    </row>
    <row r="133" s="27" customFormat="1" ht="12.75">
      <c r="J133" s="55"/>
    </row>
    <row r="134" s="27" customFormat="1" ht="12.75">
      <c r="J134" s="55"/>
    </row>
    <row r="135" s="27" customFormat="1" ht="12.75">
      <c r="J135" s="55"/>
    </row>
    <row r="136" s="27" customFormat="1" ht="12.75">
      <c r="J136" s="55"/>
    </row>
    <row r="137" s="27" customFormat="1" ht="12.75">
      <c r="J137" s="55"/>
    </row>
    <row r="138" s="27" customFormat="1" ht="12.75">
      <c r="J138" s="55"/>
    </row>
    <row r="139" s="27" customFormat="1" ht="12.75">
      <c r="J139" s="55"/>
    </row>
    <row r="140" s="27" customFormat="1" ht="12.75">
      <c r="J140" s="55"/>
    </row>
    <row r="141" s="27" customFormat="1" ht="12.75">
      <c r="J141" s="55"/>
    </row>
  </sheetData>
  <sheetProtection/>
  <mergeCells count="13">
    <mergeCell ref="A9:H9"/>
    <mergeCell ref="A5:H5"/>
    <mergeCell ref="A7:H7"/>
    <mergeCell ref="A10:H10"/>
    <mergeCell ref="A11:H11"/>
    <mergeCell ref="A14:H14"/>
    <mergeCell ref="A121:F121"/>
    <mergeCell ref="A6:H6"/>
    <mergeCell ref="A1:H1"/>
    <mergeCell ref="B2:H2"/>
    <mergeCell ref="B3:H3"/>
    <mergeCell ref="B4:H4"/>
    <mergeCell ref="A8:H8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2"/>
  <sheetViews>
    <sheetView zoomScale="75" zoomScaleNormal="75" zoomScalePageLayoutView="0" workbookViewId="0" topLeftCell="A46">
      <selection activeCell="D104" sqref="D104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51" hidden="1" customWidth="1"/>
    <col min="11" max="14" width="15.375" style="1" customWidth="1"/>
    <col min="15" max="16384" width="9.125" style="1" customWidth="1"/>
  </cols>
  <sheetData>
    <row r="1" spans="1:8" ht="16.5" customHeight="1">
      <c r="A1" s="125" t="s">
        <v>0</v>
      </c>
      <c r="B1" s="126"/>
      <c r="C1" s="126"/>
      <c r="D1" s="126"/>
      <c r="E1" s="126"/>
      <c r="F1" s="126"/>
      <c r="G1" s="126"/>
      <c r="H1" s="126"/>
    </row>
    <row r="2" spans="2:8" ht="12.75" customHeight="1">
      <c r="B2" s="127" t="s">
        <v>1</v>
      </c>
      <c r="C2" s="127"/>
      <c r="D2" s="127"/>
      <c r="E2" s="127"/>
      <c r="F2" s="127"/>
      <c r="G2" s="126"/>
      <c r="H2" s="126"/>
    </row>
    <row r="3" spans="1:8" ht="22.5" customHeight="1">
      <c r="A3" s="62" t="s">
        <v>114</v>
      </c>
      <c r="B3" s="127" t="s">
        <v>2</v>
      </c>
      <c r="C3" s="127"/>
      <c r="D3" s="127"/>
      <c r="E3" s="127"/>
      <c r="F3" s="127"/>
      <c r="G3" s="126"/>
      <c r="H3" s="126"/>
    </row>
    <row r="4" spans="2:8" ht="14.25" customHeight="1">
      <c r="B4" s="127" t="s">
        <v>33</v>
      </c>
      <c r="C4" s="127"/>
      <c r="D4" s="127"/>
      <c r="E4" s="127"/>
      <c r="F4" s="127"/>
      <c r="G4" s="126"/>
      <c r="H4" s="126"/>
    </row>
    <row r="5" spans="1:10" ht="39.75" customHeight="1">
      <c r="A5" s="124"/>
      <c r="B5" s="130"/>
      <c r="C5" s="130"/>
      <c r="D5" s="130"/>
      <c r="E5" s="130"/>
      <c r="F5" s="130"/>
      <c r="G5" s="130"/>
      <c r="H5" s="130"/>
      <c r="J5" s="1"/>
    </row>
    <row r="6" spans="1:10" ht="39.75" customHeight="1">
      <c r="A6" s="124"/>
      <c r="B6" s="124"/>
      <c r="C6" s="124"/>
      <c r="D6" s="124"/>
      <c r="E6" s="124"/>
      <c r="F6" s="124"/>
      <c r="G6" s="124"/>
      <c r="H6" s="124"/>
      <c r="J6" s="1"/>
    </row>
    <row r="7" spans="1:10" ht="22.5" customHeight="1">
      <c r="A7" s="131" t="s">
        <v>121</v>
      </c>
      <c r="B7" s="131"/>
      <c r="C7" s="131"/>
      <c r="D7" s="131"/>
      <c r="E7" s="131"/>
      <c r="F7" s="131"/>
      <c r="G7" s="131"/>
      <c r="H7" s="131"/>
      <c r="J7" s="1"/>
    </row>
    <row r="8" spans="1:10" s="2" customFormat="1" ht="22.5" customHeight="1">
      <c r="A8" s="128" t="s">
        <v>3</v>
      </c>
      <c r="B8" s="128"/>
      <c r="C8" s="128"/>
      <c r="D8" s="128"/>
      <c r="E8" s="129"/>
      <c r="F8" s="129"/>
      <c r="G8" s="129"/>
      <c r="H8" s="129"/>
      <c r="J8" s="52"/>
    </row>
    <row r="9" spans="1:8" s="3" customFormat="1" ht="18.75" customHeight="1">
      <c r="A9" s="128" t="s">
        <v>133</v>
      </c>
      <c r="B9" s="128"/>
      <c r="C9" s="128"/>
      <c r="D9" s="128"/>
      <c r="E9" s="129"/>
      <c r="F9" s="129"/>
      <c r="G9" s="129"/>
      <c r="H9" s="129"/>
    </row>
    <row r="10" spans="1:8" s="4" customFormat="1" ht="17.25" customHeight="1">
      <c r="A10" s="115" t="s">
        <v>72</v>
      </c>
      <c r="B10" s="115"/>
      <c r="C10" s="115"/>
      <c r="D10" s="115"/>
      <c r="E10" s="116"/>
      <c r="F10" s="116"/>
      <c r="G10" s="116"/>
      <c r="H10" s="116"/>
    </row>
    <row r="11" spans="1:8" s="3" customFormat="1" ht="30" customHeight="1" thickBot="1">
      <c r="A11" s="117" t="s">
        <v>79</v>
      </c>
      <c r="B11" s="117"/>
      <c r="C11" s="117"/>
      <c r="D11" s="117"/>
      <c r="E11" s="118"/>
      <c r="F11" s="118"/>
      <c r="G11" s="118"/>
      <c r="H11" s="118"/>
    </row>
    <row r="12" spans="1:10" s="8" customFormat="1" ht="139.5" customHeight="1" thickBot="1">
      <c r="A12" s="5" t="s">
        <v>4</v>
      </c>
      <c r="B12" s="6" t="s">
        <v>5</v>
      </c>
      <c r="C12" s="7" t="s">
        <v>6</v>
      </c>
      <c r="D12" s="7" t="s">
        <v>34</v>
      </c>
      <c r="E12" s="7" t="s">
        <v>6</v>
      </c>
      <c r="F12" s="74" t="s">
        <v>7</v>
      </c>
      <c r="G12" s="7" t="s">
        <v>6</v>
      </c>
      <c r="H12" s="74" t="s">
        <v>7</v>
      </c>
      <c r="J12" s="53"/>
    </row>
    <row r="13" spans="1:10" s="11" customFormat="1" ht="12.75">
      <c r="A13" s="9">
        <v>1</v>
      </c>
      <c r="B13" s="10">
        <v>2</v>
      </c>
      <c r="C13" s="10">
        <v>3</v>
      </c>
      <c r="D13" s="33"/>
      <c r="E13" s="10">
        <v>3</v>
      </c>
      <c r="F13" s="75">
        <v>4</v>
      </c>
      <c r="G13" s="34">
        <v>3</v>
      </c>
      <c r="H13" s="37">
        <v>4</v>
      </c>
      <c r="J13" s="50"/>
    </row>
    <row r="14" spans="1:10" s="11" customFormat="1" ht="49.5" customHeight="1">
      <c r="A14" s="119" t="s">
        <v>8</v>
      </c>
      <c r="B14" s="120"/>
      <c r="C14" s="120"/>
      <c r="D14" s="120"/>
      <c r="E14" s="120"/>
      <c r="F14" s="120"/>
      <c r="G14" s="121"/>
      <c r="H14" s="122"/>
      <c r="J14" s="50"/>
    </row>
    <row r="15" spans="1:10" s="8" customFormat="1" ht="21.75" customHeight="1">
      <c r="A15" s="14" t="s">
        <v>113</v>
      </c>
      <c r="B15" s="18"/>
      <c r="C15" s="12">
        <f>F15*12</f>
        <v>0</v>
      </c>
      <c r="D15" s="76">
        <f>G15*I15</f>
        <v>157781.34</v>
      </c>
      <c r="E15" s="12">
        <f>H15*12</f>
        <v>35.4</v>
      </c>
      <c r="F15" s="68"/>
      <c r="G15" s="12">
        <f>H15*12</f>
        <v>35.4</v>
      </c>
      <c r="H15" s="68">
        <f>H20+H22</f>
        <v>2.95</v>
      </c>
      <c r="I15" s="8">
        <v>4457.1</v>
      </c>
      <c r="J15" s="53">
        <v>2.24</v>
      </c>
    </row>
    <row r="16" spans="1:10" s="8" customFormat="1" ht="28.5" customHeight="1">
      <c r="A16" s="43" t="s">
        <v>83</v>
      </c>
      <c r="B16" s="44" t="s">
        <v>84</v>
      </c>
      <c r="C16" s="12"/>
      <c r="D16" s="76"/>
      <c r="E16" s="12"/>
      <c r="F16" s="68"/>
      <c r="G16" s="12"/>
      <c r="H16" s="68"/>
      <c r="I16" s="8">
        <v>4457.1</v>
      </c>
      <c r="J16" s="53"/>
    </row>
    <row r="17" spans="1:10" s="8" customFormat="1" ht="15">
      <c r="A17" s="43" t="s">
        <v>85</v>
      </c>
      <c r="B17" s="44" t="s">
        <v>84</v>
      </c>
      <c r="C17" s="12"/>
      <c r="D17" s="104"/>
      <c r="E17" s="105"/>
      <c r="F17" s="106"/>
      <c r="G17" s="105"/>
      <c r="H17" s="106"/>
      <c r="I17" s="8">
        <v>4457.1</v>
      </c>
      <c r="J17" s="53"/>
    </row>
    <row r="18" spans="1:10" s="8" customFormat="1" ht="15">
      <c r="A18" s="43" t="s">
        <v>86</v>
      </c>
      <c r="B18" s="44" t="s">
        <v>87</v>
      </c>
      <c r="C18" s="12"/>
      <c r="D18" s="104"/>
      <c r="E18" s="105"/>
      <c r="F18" s="106"/>
      <c r="G18" s="105"/>
      <c r="H18" s="106"/>
      <c r="I18" s="8">
        <v>4457.1</v>
      </c>
      <c r="J18" s="53"/>
    </row>
    <row r="19" spans="1:10" s="8" customFormat="1" ht="15">
      <c r="A19" s="43" t="s">
        <v>88</v>
      </c>
      <c r="B19" s="44" t="s">
        <v>84</v>
      </c>
      <c r="C19" s="12"/>
      <c r="D19" s="104"/>
      <c r="E19" s="105"/>
      <c r="F19" s="106"/>
      <c r="G19" s="105"/>
      <c r="H19" s="106"/>
      <c r="I19" s="8">
        <v>4457.1</v>
      </c>
      <c r="J19" s="53"/>
    </row>
    <row r="20" spans="1:10" s="8" customFormat="1" ht="15">
      <c r="A20" s="65" t="s">
        <v>108</v>
      </c>
      <c r="B20" s="66"/>
      <c r="C20" s="67"/>
      <c r="D20" s="107"/>
      <c r="E20" s="67"/>
      <c r="F20" s="108"/>
      <c r="G20" s="67"/>
      <c r="H20" s="106">
        <v>2.83</v>
      </c>
      <c r="I20" s="8">
        <v>4457.1</v>
      </c>
      <c r="J20" s="53"/>
    </row>
    <row r="21" spans="1:10" s="8" customFormat="1" ht="15">
      <c r="A21" s="69" t="s">
        <v>109</v>
      </c>
      <c r="B21" s="66" t="s">
        <v>84</v>
      </c>
      <c r="C21" s="67"/>
      <c r="D21" s="107"/>
      <c r="E21" s="67"/>
      <c r="F21" s="108"/>
      <c r="G21" s="67"/>
      <c r="H21" s="108">
        <v>0.12</v>
      </c>
      <c r="I21" s="8">
        <v>4457.1</v>
      </c>
      <c r="J21" s="53"/>
    </row>
    <row r="22" spans="1:10" s="8" customFormat="1" ht="15">
      <c r="A22" s="65" t="s">
        <v>108</v>
      </c>
      <c r="B22" s="66"/>
      <c r="C22" s="67"/>
      <c r="D22" s="107"/>
      <c r="E22" s="67"/>
      <c r="F22" s="108"/>
      <c r="G22" s="67"/>
      <c r="H22" s="106">
        <f>H21</f>
        <v>0.12</v>
      </c>
      <c r="I22" s="8">
        <v>4457.1</v>
      </c>
      <c r="J22" s="53"/>
    </row>
    <row r="23" spans="1:10" s="8" customFormat="1" ht="30">
      <c r="A23" s="14" t="s">
        <v>10</v>
      </c>
      <c r="B23" s="15"/>
      <c r="C23" s="12">
        <f>F23*12</f>
        <v>0</v>
      </c>
      <c r="D23" s="104">
        <f>G23*I23</f>
        <v>158851.04</v>
      </c>
      <c r="E23" s="105">
        <f>H23*12</f>
        <v>35.64</v>
      </c>
      <c r="F23" s="106"/>
      <c r="G23" s="105">
        <f>H23*12</f>
        <v>35.64</v>
      </c>
      <c r="H23" s="106">
        <v>2.97</v>
      </c>
      <c r="I23" s="8">
        <v>4457.1</v>
      </c>
      <c r="J23" s="53">
        <v>2</v>
      </c>
    </row>
    <row r="24" spans="1:10" s="8" customFormat="1" ht="15">
      <c r="A24" s="43" t="s">
        <v>89</v>
      </c>
      <c r="B24" s="44" t="s">
        <v>11</v>
      </c>
      <c r="C24" s="12"/>
      <c r="D24" s="104"/>
      <c r="E24" s="105"/>
      <c r="F24" s="106"/>
      <c r="G24" s="105"/>
      <c r="H24" s="106"/>
      <c r="I24" s="8">
        <v>4457.1</v>
      </c>
      <c r="J24" s="53"/>
    </row>
    <row r="25" spans="1:10" s="8" customFormat="1" ht="15">
      <c r="A25" s="43" t="s">
        <v>90</v>
      </c>
      <c r="B25" s="44" t="s">
        <v>11</v>
      </c>
      <c r="C25" s="12"/>
      <c r="D25" s="104"/>
      <c r="E25" s="105"/>
      <c r="F25" s="106"/>
      <c r="G25" s="105"/>
      <c r="H25" s="106"/>
      <c r="I25" s="8">
        <v>4457.1</v>
      </c>
      <c r="J25" s="53"/>
    </row>
    <row r="26" spans="1:10" s="8" customFormat="1" ht="15">
      <c r="A26" s="43" t="s">
        <v>99</v>
      </c>
      <c r="B26" s="44" t="s">
        <v>100</v>
      </c>
      <c r="C26" s="12"/>
      <c r="D26" s="104"/>
      <c r="E26" s="105"/>
      <c r="F26" s="106"/>
      <c r="G26" s="105"/>
      <c r="H26" s="106"/>
      <c r="I26" s="8">
        <v>4457.1</v>
      </c>
      <c r="J26" s="53"/>
    </row>
    <row r="27" spans="1:10" s="8" customFormat="1" ht="15">
      <c r="A27" s="43" t="s">
        <v>91</v>
      </c>
      <c r="B27" s="44" t="s">
        <v>11</v>
      </c>
      <c r="C27" s="12"/>
      <c r="D27" s="104"/>
      <c r="E27" s="105"/>
      <c r="F27" s="106"/>
      <c r="G27" s="105"/>
      <c r="H27" s="106"/>
      <c r="I27" s="8">
        <v>4457.1</v>
      </c>
      <c r="J27" s="53"/>
    </row>
    <row r="28" spans="1:10" s="8" customFormat="1" ht="25.5">
      <c r="A28" s="43" t="s">
        <v>92</v>
      </c>
      <c r="B28" s="44" t="s">
        <v>12</v>
      </c>
      <c r="C28" s="12"/>
      <c r="D28" s="104"/>
      <c r="E28" s="105"/>
      <c r="F28" s="106"/>
      <c r="G28" s="105"/>
      <c r="H28" s="106"/>
      <c r="I28" s="8">
        <v>4457.1</v>
      </c>
      <c r="J28" s="53"/>
    </row>
    <row r="29" spans="1:10" s="8" customFormat="1" ht="15">
      <c r="A29" s="43" t="s">
        <v>93</v>
      </c>
      <c r="B29" s="44" t="s">
        <v>11</v>
      </c>
      <c r="C29" s="12"/>
      <c r="D29" s="104"/>
      <c r="E29" s="105"/>
      <c r="F29" s="106"/>
      <c r="G29" s="105"/>
      <c r="H29" s="106"/>
      <c r="I29" s="8">
        <v>4457.1</v>
      </c>
      <c r="J29" s="53"/>
    </row>
    <row r="30" spans="1:10" s="8" customFormat="1" ht="15">
      <c r="A30" s="43" t="s">
        <v>94</v>
      </c>
      <c r="B30" s="44" t="s">
        <v>11</v>
      </c>
      <c r="C30" s="12"/>
      <c r="D30" s="104"/>
      <c r="E30" s="105"/>
      <c r="F30" s="106"/>
      <c r="G30" s="105"/>
      <c r="H30" s="106"/>
      <c r="I30" s="8">
        <v>4457.1</v>
      </c>
      <c r="J30" s="53"/>
    </row>
    <row r="31" spans="1:10" s="8" customFormat="1" ht="25.5">
      <c r="A31" s="43" t="s">
        <v>95</v>
      </c>
      <c r="B31" s="44" t="s">
        <v>96</v>
      </c>
      <c r="C31" s="12"/>
      <c r="D31" s="104"/>
      <c r="E31" s="105"/>
      <c r="F31" s="106"/>
      <c r="G31" s="105"/>
      <c r="H31" s="106"/>
      <c r="I31" s="8">
        <v>4457.1</v>
      </c>
      <c r="J31" s="53"/>
    </row>
    <row r="32" spans="1:10" s="19" customFormat="1" ht="15">
      <c r="A32" s="17" t="s">
        <v>13</v>
      </c>
      <c r="B32" s="18" t="s">
        <v>14</v>
      </c>
      <c r="C32" s="12">
        <f>F32*12</f>
        <v>0</v>
      </c>
      <c r="D32" s="104">
        <f aca="true" t="shared" si="0" ref="D32:D42">G32*I32</f>
        <v>40113.9</v>
      </c>
      <c r="E32" s="105">
        <f>H32*12</f>
        <v>9</v>
      </c>
      <c r="F32" s="109"/>
      <c r="G32" s="105">
        <f>H32*12</f>
        <v>9</v>
      </c>
      <c r="H32" s="106">
        <v>0.75</v>
      </c>
      <c r="I32" s="8">
        <v>4457.1</v>
      </c>
      <c r="J32" s="53">
        <v>0.6</v>
      </c>
    </row>
    <row r="33" spans="1:10" s="8" customFormat="1" ht="15">
      <c r="A33" s="17" t="s">
        <v>15</v>
      </c>
      <c r="B33" s="18" t="s">
        <v>16</v>
      </c>
      <c r="C33" s="12">
        <f>F33*12</f>
        <v>0</v>
      </c>
      <c r="D33" s="104">
        <f t="shared" si="0"/>
        <v>131038.74</v>
      </c>
      <c r="E33" s="105">
        <f>H33*12</f>
        <v>29.4</v>
      </c>
      <c r="F33" s="109"/>
      <c r="G33" s="105">
        <f>H33*12</f>
        <v>29.4</v>
      </c>
      <c r="H33" s="106">
        <v>2.45</v>
      </c>
      <c r="I33" s="8">
        <v>4457.1</v>
      </c>
      <c r="J33" s="53">
        <v>1.94</v>
      </c>
    </row>
    <row r="34" spans="1:10" s="11" customFormat="1" ht="30">
      <c r="A34" s="17" t="s">
        <v>47</v>
      </c>
      <c r="B34" s="18" t="s">
        <v>9</v>
      </c>
      <c r="C34" s="20"/>
      <c r="D34" s="104">
        <v>2042.21</v>
      </c>
      <c r="E34" s="60">
        <f>H34*12</f>
        <v>0.48</v>
      </c>
      <c r="F34" s="109"/>
      <c r="G34" s="105">
        <f aca="true" t="shared" si="1" ref="G34:G40">D34/I34</f>
        <v>0.46</v>
      </c>
      <c r="H34" s="106">
        <f aca="true" t="shared" si="2" ref="H34:H40">G34/12</f>
        <v>0.04</v>
      </c>
      <c r="I34" s="8">
        <v>4457.1</v>
      </c>
      <c r="J34" s="53">
        <v>0.03</v>
      </c>
    </row>
    <row r="35" spans="1:12" s="11" customFormat="1" ht="30">
      <c r="A35" s="17" t="s">
        <v>71</v>
      </c>
      <c r="B35" s="18" t="s">
        <v>9</v>
      </c>
      <c r="C35" s="20"/>
      <c r="D35" s="104">
        <v>2042.21</v>
      </c>
      <c r="E35" s="60">
        <f>H35*12</f>
        <v>0.48</v>
      </c>
      <c r="F35" s="109"/>
      <c r="G35" s="105">
        <f t="shared" si="1"/>
        <v>0.46</v>
      </c>
      <c r="H35" s="106">
        <f t="shared" si="2"/>
        <v>0.04</v>
      </c>
      <c r="I35" s="8">
        <v>4457.1</v>
      </c>
      <c r="J35" s="53">
        <v>0.03</v>
      </c>
      <c r="L35" s="50"/>
    </row>
    <row r="36" spans="1:10" s="11" customFormat="1" ht="20.25" customHeight="1">
      <c r="A36" s="17" t="s">
        <v>112</v>
      </c>
      <c r="B36" s="18" t="s">
        <v>9</v>
      </c>
      <c r="C36" s="20"/>
      <c r="D36" s="104">
        <v>12896.1</v>
      </c>
      <c r="E36" s="60"/>
      <c r="F36" s="109"/>
      <c r="G36" s="105">
        <f t="shared" si="1"/>
        <v>2.89</v>
      </c>
      <c r="H36" s="106">
        <f t="shared" si="2"/>
        <v>0.24</v>
      </c>
      <c r="I36" s="8">
        <v>4457.1</v>
      </c>
      <c r="J36" s="53">
        <v>0.19</v>
      </c>
    </row>
    <row r="37" spans="1:10" s="11" customFormat="1" ht="30" hidden="1">
      <c r="A37" s="17" t="s">
        <v>48</v>
      </c>
      <c r="B37" s="18" t="s">
        <v>12</v>
      </c>
      <c r="C37" s="20"/>
      <c r="D37" s="104">
        <f t="shared" si="0"/>
        <v>0</v>
      </c>
      <c r="E37" s="60"/>
      <c r="F37" s="109"/>
      <c r="G37" s="105">
        <f t="shared" si="1"/>
        <v>2.46</v>
      </c>
      <c r="H37" s="106">
        <f t="shared" si="2"/>
        <v>0.2</v>
      </c>
      <c r="I37" s="8">
        <v>4457.1</v>
      </c>
      <c r="J37" s="53">
        <v>0</v>
      </c>
    </row>
    <row r="38" spans="1:10" s="11" customFormat="1" ht="30" hidden="1">
      <c r="A38" s="17" t="s">
        <v>49</v>
      </c>
      <c r="B38" s="18" t="s">
        <v>12</v>
      </c>
      <c r="C38" s="20"/>
      <c r="D38" s="104">
        <f t="shared" si="0"/>
        <v>0</v>
      </c>
      <c r="E38" s="60"/>
      <c r="F38" s="109"/>
      <c r="G38" s="105">
        <f t="shared" si="1"/>
        <v>2.46</v>
      </c>
      <c r="H38" s="106">
        <f t="shared" si="2"/>
        <v>0.2</v>
      </c>
      <c r="I38" s="8">
        <v>4457.1</v>
      </c>
      <c r="J38" s="53">
        <v>0</v>
      </c>
    </row>
    <row r="39" spans="1:10" s="11" customFormat="1" ht="30" hidden="1">
      <c r="A39" s="17" t="s">
        <v>50</v>
      </c>
      <c r="B39" s="18" t="s">
        <v>12</v>
      </c>
      <c r="C39" s="20"/>
      <c r="D39" s="104">
        <f t="shared" si="0"/>
        <v>0</v>
      </c>
      <c r="E39" s="60"/>
      <c r="F39" s="109"/>
      <c r="G39" s="105">
        <f t="shared" si="1"/>
        <v>2.46</v>
      </c>
      <c r="H39" s="106">
        <f t="shared" si="2"/>
        <v>0.2</v>
      </c>
      <c r="I39" s="8">
        <v>4457.1</v>
      </c>
      <c r="J39" s="53">
        <v>0</v>
      </c>
    </row>
    <row r="40" spans="1:10" s="11" customFormat="1" ht="30">
      <c r="A40" s="17" t="s">
        <v>50</v>
      </c>
      <c r="B40" s="18" t="s">
        <v>12</v>
      </c>
      <c r="C40" s="20"/>
      <c r="D40" s="104">
        <v>12896.11</v>
      </c>
      <c r="E40" s="60"/>
      <c r="F40" s="109"/>
      <c r="G40" s="105">
        <f t="shared" si="1"/>
        <v>2.89</v>
      </c>
      <c r="H40" s="106">
        <f t="shared" si="2"/>
        <v>0.24</v>
      </c>
      <c r="I40" s="8">
        <v>4457.1</v>
      </c>
      <c r="J40" s="53"/>
    </row>
    <row r="41" spans="1:10" s="11" customFormat="1" ht="30">
      <c r="A41" s="17" t="s">
        <v>23</v>
      </c>
      <c r="B41" s="18"/>
      <c r="C41" s="20">
        <f>F41*12</f>
        <v>0</v>
      </c>
      <c r="D41" s="104">
        <f t="shared" si="0"/>
        <v>11231.89</v>
      </c>
      <c r="E41" s="60">
        <f>H41*12</f>
        <v>2.52</v>
      </c>
      <c r="F41" s="109"/>
      <c r="G41" s="105">
        <f>H41*12</f>
        <v>2.52</v>
      </c>
      <c r="H41" s="106">
        <v>0.21</v>
      </c>
      <c r="I41" s="8">
        <v>4457.1</v>
      </c>
      <c r="J41" s="53">
        <v>0.14</v>
      </c>
    </row>
    <row r="42" spans="1:10" s="8" customFormat="1" ht="15">
      <c r="A42" s="17" t="s">
        <v>25</v>
      </c>
      <c r="B42" s="18" t="s">
        <v>26</v>
      </c>
      <c r="C42" s="20">
        <f>F42*12</f>
        <v>0</v>
      </c>
      <c r="D42" s="104">
        <f t="shared" si="0"/>
        <v>3209.11</v>
      </c>
      <c r="E42" s="60">
        <f>H42*12</f>
        <v>0.72</v>
      </c>
      <c r="F42" s="109"/>
      <c r="G42" s="105">
        <f>H42*12</f>
        <v>0.72</v>
      </c>
      <c r="H42" s="106">
        <v>0.06</v>
      </c>
      <c r="I42" s="8">
        <v>4457.1</v>
      </c>
      <c r="J42" s="53">
        <v>0.03</v>
      </c>
    </row>
    <row r="43" spans="1:10" s="8" customFormat="1" ht="15">
      <c r="A43" s="17" t="s">
        <v>27</v>
      </c>
      <c r="B43" s="23" t="s">
        <v>28</v>
      </c>
      <c r="C43" s="24">
        <f>F43*12</f>
        <v>0</v>
      </c>
      <c r="D43" s="104">
        <f>G43*I43</f>
        <v>2139.41</v>
      </c>
      <c r="E43" s="110">
        <f>H43*12</f>
        <v>0.48</v>
      </c>
      <c r="F43" s="111"/>
      <c r="G43" s="105">
        <f>12*H43</f>
        <v>0.48</v>
      </c>
      <c r="H43" s="106">
        <v>0.04</v>
      </c>
      <c r="I43" s="8">
        <v>4457.1</v>
      </c>
      <c r="J43" s="53">
        <v>0.02</v>
      </c>
    </row>
    <row r="44" spans="1:10" s="59" customFormat="1" ht="30">
      <c r="A44" s="58" t="s">
        <v>24</v>
      </c>
      <c r="B44" s="57" t="s">
        <v>80</v>
      </c>
      <c r="C44" s="60">
        <f>F44*12</f>
        <v>0</v>
      </c>
      <c r="D44" s="104">
        <f>G44*I44</f>
        <v>2674.26</v>
      </c>
      <c r="E44" s="60">
        <f>H44*12</f>
        <v>0.6</v>
      </c>
      <c r="F44" s="109"/>
      <c r="G44" s="105">
        <f>12*H44</f>
        <v>0.6</v>
      </c>
      <c r="H44" s="106">
        <v>0.05</v>
      </c>
      <c r="I44" s="8">
        <v>4457.1</v>
      </c>
      <c r="J44" s="61">
        <v>0.03</v>
      </c>
    </row>
    <row r="45" spans="1:10" s="19" customFormat="1" ht="15">
      <c r="A45" s="17" t="s">
        <v>35</v>
      </c>
      <c r="B45" s="18"/>
      <c r="C45" s="12"/>
      <c r="D45" s="105">
        <f>D46+D47+D48+D49+D50+D51+D52+D53+D54+D55+D57</f>
        <v>20921.3</v>
      </c>
      <c r="E45" s="105"/>
      <c r="F45" s="109"/>
      <c r="G45" s="105">
        <f>D45/I45</f>
        <v>4.69</v>
      </c>
      <c r="H45" s="106">
        <f>G45/12</f>
        <v>0.39</v>
      </c>
      <c r="I45" s="8">
        <v>4457.1</v>
      </c>
      <c r="J45" s="53">
        <v>0.46</v>
      </c>
    </row>
    <row r="46" spans="1:10" s="11" customFormat="1" ht="30" customHeight="1">
      <c r="A46" s="21" t="s">
        <v>123</v>
      </c>
      <c r="B46" s="16" t="s">
        <v>17</v>
      </c>
      <c r="C46" s="22"/>
      <c r="D46" s="89">
        <v>622.74</v>
      </c>
      <c r="E46" s="99"/>
      <c r="F46" s="100"/>
      <c r="G46" s="99"/>
      <c r="H46" s="100"/>
      <c r="I46" s="8">
        <v>4457.1</v>
      </c>
      <c r="J46" s="13">
        <v>0.01</v>
      </c>
    </row>
    <row r="47" spans="1:10" s="11" customFormat="1" ht="15">
      <c r="A47" s="21" t="s">
        <v>18</v>
      </c>
      <c r="B47" s="16" t="s">
        <v>22</v>
      </c>
      <c r="C47" s="22">
        <f>F47*12</f>
        <v>0</v>
      </c>
      <c r="D47" s="89">
        <v>459.48</v>
      </c>
      <c r="E47" s="99">
        <f>H47*12</f>
        <v>0</v>
      </c>
      <c r="F47" s="100"/>
      <c r="G47" s="99"/>
      <c r="H47" s="100"/>
      <c r="I47" s="8">
        <v>4457.1</v>
      </c>
      <c r="J47" s="13">
        <v>0.01</v>
      </c>
    </row>
    <row r="48" spans="1:10" s="11" customFormat="1" ht="15">
      <c r="A48" s="21" t="s">
        <v>110</v>
      </c>
      <c r="B48" s="63" t="s">
        <v>17</v>
      </c>
      <c r="C48" s="22"/>
      <c r="D48" s="89">
        <v>818.74</v>
      </c>
      <c r="E48" s="99"/>
      <c r="F48" s="100"/>
      <c r="G48" s="99"/>
      <c r="H48" s="100"/>
      <c r="I48" s="8">
        <v>4457.1</v>
      </c>
      <c r="J48" s="13"/>
    </row>
    <row r="49" spans="1:10" s="11" customFormat="1" ht="15">
      <c r="A49" s="21" t="s">
        <v>57</v>
      </c>
      <c r="B49" s="16" t="s">
        <v>17</v>
      </c>
      <c r="C49" s="22">
        <f>F49*12</f>
        <v>0</v>
      </c>
      <c r="D49" s="89">
        <v>875.61</v>
      </c>
      <c r="E49" s="99">
        <f>H49*12</f>
        <v>0</v>
      </c>
      <c r="F49" s="100"/>
      <c r="G49" s="99"/>
      <c r="H49" s="100"/>
      <c r="I49" s="8">
        <v>4457.1</v>
      </c>
      <c r="J49" s="13">
        <v>0.01</v>
      </c>
    </row>
    <row r="50" spans="1:10" s="11" customFormat="1" ht="15">
      <c r="A50" s="21" t="s">
        <v>19</v>
      </c>
      <c r="B50" s="16" t="s">
        <v>17</v>
      </c>
      <c r="C50" s="22">
        <f>F50*12</f>
        <v>0</v>
      </c>
      <c r="D50" s="89">
        <v>3903.72</v>
      </c>
      <c r="E50" s="99">
        <f>H50*12</f>
        <v>0</v>
      </c>
      <c r="F50" s="100"/>
      <c r="G50" s="99"/>
      <c r="H50" s="100"/>
      <c r="I50" s="8">
        <v>4457.1</v>
      </c>
      <c r="J50" s="13">
        <v>0.05</v>
      </c>
    </row>
    <row r="51" spans="1:10" s="11" customFormat="1" ht="15">
      <c r="A51" s="21" t="s">
        <v>20</v>
      </c>
      <c r="B51" s="16" t="s">
        <v>17</v>
      </c>
      <c r="C51" s="22">
        <f>F51*12</f>
        <v>0</v>
      </c>
      <c r="D51" s="89">
        <v>918.95</v>
      </c>
      <c r="E51" s="99">
        <f>H51*12</f>
        <v>0</v>
      </c>
      <c r="F51" s="100"/>
      <c r="G51" s="99"/>
      <c r="H51" s="100"/>
      <c r="I51" s="8">
        <v>4457.1</v>
      </c>
      <c r="J51" s="13">
        <v>0.01</v>
      </c>
    </row>
    <row r="52" spans="1:10" s="11" customFormat="1" ht="15">
      <c r="A52" s="21" t="s">
        <v>53</v>
      </c>
      <c r="B52" s="16" t="s">
        <v>17</v>
      </c>
      <c r="C52" s="22"/>
      <c r="D52" s="89">
        <v>437.79</v>
      </c>
      <c r="E52" s="99"/>
      <c r="F52" s="100"/>
      <c r="G52" s="99"/>
      <c r="H52" s="100"/>
      <c r="I52" s="8">
        <v>4457.1</v>
      </c>
      <c r="J52" s="13">
        <v>0.01</v>
      </c>
    </row>
    <row r="53" spans="1:10" s="11" customFormat="1" ht="15">
      <c r="A53" s="21" t="s">
        <v>54</v>
      </c>
      <c r="B53" s="16" t="s">
        <v>22</v>
      </c>
      <c r="C53" s="22"/>
      <c r="D53" s="89">
        <v>1751.23</v>
      </c>
      <c r="E53" s="99"/>
      <c r="F53" s="100"/>
      <c r="G53" s="99"/>
      <c r="H53" s="100"/>
      <c r="I53" s="8">
        <v>4457.1</v>
      </c>
      <c r="J53" s="13">
        <v>0.02</v>
      </c>
    </row>
    <row r="54" spans="1:10" s="11" customFormat="1" ht="25.5">
      <c r="A54" s="21" t="s">
        <v>21</v>
      </c>
      <c r="B54" s="16" t="s">
        <v>17</v>
      </c>
      <c r="C54" s="22">
        <f>F54*12</f>
        <v>0</v>
      </c>
      <c r="D54" s="89">
        <v>4160.57</v>
      </c>
      <c r="E54" s="99">
        <f>H54*12</f>
        <v>0</v>
      </c>
      <c r="F54" s="100"/>
      <c r="G54" s="99"/>
      <c r="H54" s="100"/>
      <c r="I54" s="8">
        <v>4457.1</v>
      </c>
      <c r="J54" s="13">
        <v>0.06</v>
      </c>
    </row>
    <row r="55" spans="1:10" s="11" customFormat="1" ht="25.5">
      <c r="A55" s="21" t="s">
        <v>124</v>
      </c>
      <c r="B55" s="16" t="s">
        <v>17</v>
      </c>
      <c r="C55" s="22"/>
      <c r="D55" s="89">
        <v>3488.61</v>
      </c>
      <c r="E55" s="99"/>
      <c r="F55" s="100"/>
      <c r="G55" s="99"/>
      <c r="H55" s="100"/>
      <c r="I55" s="8">
        <v>4457.1</v>
      </c>
      <c r="J55" s="13">
        <v>0.01</v>
      </c>
    </row>
    <row r="56" spans="1:10" s="11" customFormat="1" ht="15" hidden="1">
      <c r="A56" s="35"/>
      <c r="B56" s="16"/>
      <c r="C56" s="22"/>
      <c r="D56" s="89"/>
      <c r="E56" s="99"/>
      <c r="F56" s="100"/>
      <c r="G56" s="99"/>
      <c r="H56" s="100"/>
      <c r="I56" s="8">
        <v>4457.1</v>
      </c>
      <c r="J56" s="13"/>
    </row>
    <row r="57" spans="1:10" s="11" customFormat="1" ht="25.5">
      <c r="A57" s="35" t="s">
        <v>130</v>
      </c>
      <c r="B57" s="63" t="s">
        <v>12</v>
      </c>
      <c r="C57" s="36"/>
      <c r="D57" s="112">
        <v>3483.86</v>
      </c>
      <c r="E57" s="113"/>
      <c r="F57" s="100"/>
      <c r="G57" s="113"/>
      <c r="H57" s="114"/>
      <c r="I57" s="8">
        <v>4457.1</v>
      </c>
      <c r="J57" s="90"/>
    </row>
    <row r="58" spans="1:10" s="19" customFormat="1" ht="30">
      <c r="A58" s="17" t="s">
        <v>42</v>
      </c>
      <c r="B58" s="18"/>
      <c r="C58" s="12"/>
      <c r="D58" s="105">
        <f>D59+D60+D61+D63+D64+D68</f>
        <v>17679.45</v>
      </c>
      <c r="E58" s="105"/>
      <c r="F58" s="109"/>
      <c r="G58" s="105">
        <f>D58/I58</f>
        <v>3.97</v>
      </c>
      <c r="H58" s="106">
        <f>G58/12</f>
        <v>0.33</v>
      </c>
      <c r="I58" s="8">
        <v>4457.1</v>
      </c>
      <c r="J58" s="53">
        <v>0.35</v>
      </c>
    </row>
    <row r="59" spans="1:10" s="11" customFormat="1" ht="15">
      <c r="A59" s="21" t="s">
        <v>36</v>
      </c>
      <c r="B59" s="16" t="s">
        <v>58</v>
      </c>
      <c r="C59" s="22"/>
      <c r="D59" s="89">
        <v>2626.83</v>
      </c>
      <c r="E59" s="99"/>
      <c r="F59" s="100"/>
      <c r="G59" s="99"/>
      <c r="H59" s="100"/>
      <c r="I59" s="8">
        <v>4457.1</v>
      </c>
      <c r="J59" s="13">
        <v>0.04</v>
      </c>
    </row>
    <row r="60" spans="1:10" s="11" customFormat="1" ht="25.5">
      <c r="A60" s="21" t="s">
        <v>37</v>
      </c>
      <c r="B60" s="16" t="s">
        <v>46</v>
      </c>
      <c r="C60" s="22"/>
      <c r="D60" s="89">
        <v>1751.23</v>
      </c>
      <c r="E60" s="99"/>
      <c r="F60" s="100"/>
      <c r="G60" s="99"/>
      <c r="H60" s="100"/>
      <c r="I60" s="8">
        <v>4457.1</v>
      </c>
      <c r="J60" s="13">
        <v>0.02</v>
      </c>
    </row>
    <row r="61" spans="1:10" s="11" customFormat="1" ht="15">
      <c r="A61" s="21" t="s">
        <v>62</v>
      </c>
      <c r="B61" s="16" t="s">
        <v>61</v>
      </c>
      <c r="C61" s="22"/>
      <c r="D61" s="89">
        <v>1837.85</v>
      </c>
      <c r="E61" s="99"/>
      <c r="F61" s="100"/>
      <c r="G61" s="99"/>
      <c r="H61" s="100"/>
      <c r="I61" s="8">
        <v>4457.1</v>
      </c>
      <c r="J61" s="13">
        <v>0.03</v>
      </c>
    </row>
    <row r="62" spans="1:10" s="11" customFormat="1" ht="25.5" hidden="1">
      <c r="A62" s="21" t="s">
        <v>59</v>
      </c>
      <c r="B62" s="16" t="s">
        <v>60</v>
      </c>
      <c r="C62" s="22"/>
      <c r="D62" s="89"/>
      <c r="E62" s="99"/>
      <c r="F62" s="100"/>
      <c r="G62" s="99"/>
      <c r="H62" s="100"/>
      <c r="I62" s="8">
        <v>4457.1</v>
      </c>
      <c r="J62" s="13">
        <v>0</v>
      </c>
    </row>
    <row r="63" spans="1:10" s="11" customFormat="1" ht="25.5">
      <c r="A63" s="21" t="s">
        <v>59</v>
      </c>
      <c r="B63" s="63" t="s">
        <v>60</v>
      </c>
      <c r="C63" s="22"/>
      <c r="D63" s="89">
        <v>1751.2</v>
      </c>
      <c r="E63" s="99"/>
      <c r="F63" s="100"/>
      <c r="G63" s="99"/>
      <c r="H63" s="100"/>
      <c r="I63" s="8">
        <v>4457.1</v>
      </c>
      <c r="J63" s="13">
        <v>0</v>
      </c>
    </row>
    <row r="64" spans="1:10" s="11" customFormat="1" ht="15">
      <c r="A64" s="35" t="s">
        <v>55</v>
      </c>
      <c r="B64" s="16" t="s">
        <v>9</v>
      </c>
      <c r="C64" s="36"/>
      <c r="D64" s="89">
        <v>6228.48</v>
      </c>
      <c r="E64" s="113"/>
      <c r="F64" s="100"/>
      <c r="G64" s="99"/>
      <c r="H64" s="100"/>
      <c r="I64" s="8">
        <v>4457.1</v>
      </c>
      <c r="J64" s="13">
        <v>0.1</v>
      </c>
    </row>
    <row r="65" spans="1:10" s="11" customFormat="1" ht="15" hidden="1">
      <c r="A65" s="35" t="s">
        <v>68</v>
      </c>
      <c r="B65" s="16" t="s">
        <v>17</v>
      </c>
      <c r="C65" s="22"/>
      <c r="D65" s="89">
        <f>G65*I65</f>
        <v>0</v>
      </c>
      <c r="E65" s="99"/>
      <c r="F65" s="100"/>
      <c r="G65" s="99">
        <f>H65*12</f>
        <v>0</v>
      </c>
      <c r="H65" s="100">
        <v>0</v>
      </c>
      <c r="I65" s="8">
        <v>4457.1</v>
      </c>
      <c r="J65" s="53">
        <v>0</v>
      </c>
    </row>
    <row r="66" spans="1:10" s="11" customFormat="1" ht="30" hidden="1">
      <c r="A66" s="17" t="s">
        <v>43</v>
      </c>
      <c r="B66" s="16"/>
      <c r="C66" s="22"/>
      <c r="D66" s="105">
        <v>0</v>
      </c>
      <c r="E66" s="99"/>
      <c r="F66" s="100"/>
      <c r="G66" s="105">
        <f>D66/I66</f>
        <v>0</v>
      </c>
      <c r="H66" s="106">
        <f>G66/12</f>
        <v>0</v>
      </c>
      <c r="I66" s="8">
        <v>4457.1</v>
      </c>
      <c r="J66" s="53">
        <v>0.04</v>
      </c>
    </row>
    <row r="67" spans="1:10" s="11" customFormat="1" ht="15" hidden="1">
      <c r="A67" s="21" t="s">
        <v>56</v>
      </c>
      <c r="B67" s="16" t="s">
        <v>9</v>
      </c>
      <c r="C67" s="22"/>
      <c r="D67" s="89">
        <f>G67*I67</f>
        <v>0</v>
      </c>
      <c r="E67" s="99"/>
      <c r="F67" s="100"/>
      <c r="G67" s="99">
        <f>H67*12</f>
        <v>0</v>
      </c>
      <c r="H67" s="100">
        <v>0</v>
      </c>
      <c r="I67" s="8">
        <v>4457.1</v>
      </c>
      <c r="J67" s="53">
        <v>0</v>
      </c>
    </row>
    <row r="68" spans="1:10" s="11" customFormat="1" ht="25.5">
      <c r="A68" s="21" t="s">
        <v>131</v>
      </c>
      <c r="B68" s="63" t="s">
        <v>12</v>
      </c>
      <c r="C68" s="22"/>
      <c r="D68" s="112">
        <v>3483.86</v>
      </c>
      <c r="E68" s="99"/>
      <c r="F68" s="100"/>
      <c r="G68" s="113"/>
      <c r="H68" s="114"/>
      <c r="I68" s="8">
        <v>4457.1</v>
      </c>
      <c r="J68" s="53"/>
    </row>
    <row r="69" spans="1:10" s="11" customFormat="1" ht="15">
      <c r="A69" s="17" t="s">
        <v>44</v>
      </c>
      <c r="B69" s="16"/>
      <c r="C69" s="22"/>
      <c r="D69" s="105">
        <f>D71+D72+D77+D78</f>
        <v>46215.29</v>
      </c>
      <c r="E69" s="99"/>
      <c r="F69" s="100"/>
      <c r="G69" s="105">
        <f>D69/I69</f>
        <v>10.37</v>
      </c>
      <c r="H69" s="106">
        <f>G69/12</f>
        <v>0.86</v>
      </c>
      <c r="I69" s="8">
        <v>4457.1</v>
      </c>
      <c r="J69" s="53">
        <v>0.27</v>
      </c>
    </row>
    <row r="70" spans="1:10" s="11" customFormat="1" ht="15" hidden="1">
      <c r="A70" s="21" t="s">
        <v>38</v>
      </c>
      <c r="B70" s="16" t="s">
        <v>9</v>
      </c>
      <c r="C70" s="22"/>
      <c r="D70" s="89">
        <f aca="true" t="shared" si="3" ref="D70:D76">G70*I70</f>
        <v>0</v>
      </c>
      <c r="E70" s="99"/>
      <c r="F70" s="100"/>
      <c r="G70" s="99">
        <f aca="true" t="shared" si="4" ref="G70:G76">H70*12</f>
        <v>0</v>
      </c>
      <c r="H70" s="100">
        <v>0</v>
      </c>
      <c r="I70" s="8">
        <v>4457.1</v>
      </c>
      <c r="J70" s="53">
        <v>0</v>
      </c>
    </row>
    <row r="71" spans="1:10" s="11" customFormat="1" ht="15">
      <c r="A71" s="21" t="s">
        <v>73</v>
      </c>
      <c r="B71" s="16" t="s">
        <v>17</v>
      </c>
      <c r="C71" s="22"/>
      <c r="D71" s="89">
        <v>12813.74</v>
      </c>
      <c r="E71" s="99"/>
      <c r="F71" s="100"/>
      <c r="G71" s="99"/>
      <c r="H71" s="100"/>
      <c r="I71" s="8">
        <v>4457.1</v>
      </c>
      <c r="J71" s="13">
        <v>0.19</v>
      </c>
    </row>
    <row r="72" spans="1:10" s="11" customFormat="1" ht="15">
      <c r="A72" s="21" t="s">
        <v>39</v>
      </c>
      <c r="B72" s="16" t="s">
        <v>17</v>
      </c>
      <c r="C72" s="22"/>
      <c r="D72" s="89">
        <v>915.28</v>
      </c>
      <c r="E72" s="99"/>
      <c r="F72" s="100"/>
      <c r="G72" s="99"/>
      <c r="H72" s="100"/>
      <c r="I72" s="8">
        <v>4457.1</v>
      </c>
      <c r="J72" s="13">
        <v>0.01</v>
      </c>
    </row>
    <row r="73" spans="1:10" s="11" customFormat="1" ht="25.5" hidden="1">
      <c r="A73" s="35" t="s">
        <v>69</v>
      </c>
      <c r="B73" s="16" t="s">
        <v>12</v>
      </c>
      <c r="C73" s="22"/>
      <c r="D73" s="89">
        <f t="shared" si="3"/>
        <v>0</v>
      </c>
      <c r="E73" s="99"/>
      <c r="F73" s="100"/>
      <c r="G73" s="99">
        <f t="shared" si="4"/>
        <v>0</v>
      </c>
      <c r="H73" s="100">
        <v>0</v>
      </c>
      <c r="I73" s="8">
        <v>4457.1</v>
      </c>
      <c r="J73" s="53">
        <v>0</v>
      </c>
    </row>
    <row r="74" spans="1:10" s="11" customFormat="1" ht="25.5" hidden="1">
      <c r="A74" s="35" t="s">
        <v>63</v>
      </c>
      <c r="B74" s="16" t="s">
        <v>12</v>
      </c>
      <c r="C74" s="22"/>
      <c r="D74" s="89">
        <f t="shared" si="3"/>
        <v>0</v>
      </c>
      <c r="E74" s="99"/>
      <c r="F74" s="100"/>
      <c r="G74" s="99">
        <f t="shared" si="4"/>
        <v>0</v>
      </c>
      <c r="H74" s="100">
        <v>0</v>
      </c>
      <c r="I74" s="8">
        <v>4457.1</v>
      </c>
      <c r="J74" s="53">
        <v>0</v>
      </c>
    </row>
    <row r="75" spans="1:10" s="11" customFormat="1" ht="25.5" hidden="1">
      <c r="A75" s="35" t="s">
        <v>70</v>
      </c>
      <c r="B75" s="16" t="s">
        <v>12</v>
      </c>
      <c r="C75" s="22"/>
      <c r="D75" s="89">
        <f t="shared" si="3"/>
        <v>0</v>
      </c>
      <c r="E75" s="99"/>
      <c r="F75" s="100"/>
      <c r="G75" s="99">
        <f t="shared" si="4"/>
        <v>0</v>
      </c>
      <c r="H75" s="100">
        <v>0</v>
      </c>
      <c r="I75" s="8">
        <v>4457.1</v>
      </c>
      <c r="J75" s="53">
        <v>0</v>
      </c>
    </row>
    <row r="76" spans="1:10" s="11" customFormat="1" ht="25.5" hidden="1">
      <c r="A76" s="35" t="s">
        <v>67</v>
      </c>
      <c r="B76" s="16" t="s">
        <v>12</v>
      </c>
      <c r="C76" s="22"/>
      <c r="D76" s="89">
        <f t="shared" si="3"/>
        <v>0</v>
      </c>
      <c r="E76" s="99"/>
      <c r="F76" s="100"/>
      <c r="G76" s="99">
        <f t="shared" si="4"/>
        <v>0</v>
      </c>
      <c r="H76" s="100">
        <v>0</v>
      </c>
      <c r="I76" s="8">
        <v>4457.1</v>
      </c>
      <c r="J76" s="53">
        <v>0</v>
      </c>
    </row>
    <row r="77" spans="1:10" s="11" customFormat="1" ht="15">
      <c r="A77" s="35" t="s">
        <v>125</v>
      </c>
      <c r="B77" s="63" t="s">
        <v>126</v>
      </c>
      <c r="C77" s="22"/>
      <c r="D77" s="112">
        <v>4045.84</v>
      </c>
      <c r="E77" s="99"/>
      <c r="F77" s="100"/>
      <c r="G77" s="113"/>
      <c r="H77" s="114"/>
      <c r="I77" s="8">
        <v>4457.1</v>
      </c>
      <c r="J77" s="53"/>
    </row>
    <row r="78" spans="1:10" s="11" customFormat="1" ht="15">
      <c r="A78" s="35" t="s">
        <v>128</v>
      </c>
      <c r="B78" s="63" t="s">
        <v>103</v>
      </c>
      <c r="C78" s="22"/>
      <c r="D78" s="112">
        <v>28440.43</v>
      </c>
      <c r="E78" s="99"/>
      <c r="F78" s="100"/>
      <c r="G78" s="113"/>
      <c r="H78" s="114"/>
      <c r="I78" s="8">
        <v>4457.1</v>
      </c>
      <c r="J78" s="53"/>
    </row>
    <row r="79" spans="1:10" s="11" customFormat="1" ht="15">
      <c r="A79" s="17" t="s">
        <v>45</v>
      </c>
      <c r="B79" s="16"/>
      <c r="C79" s="22"/>
      <c r="D79" s="105">
        <v>0</v>
      </c>
      <c r="E79" s="99"/>
      <c r="F79" s="100"/>
      <c r="G79" s="105">
        <f>D79/I79</f>
        <v>0</v>
      </c>
      <c r="H79" s="106">
        <f>G79/12</f>
        <v>0</v>
      </c>
      <c r="I79" s="8">
        <v>4457.1</v>
      </c>
      <c r="J79" s="53">
        <v>0.13</v>
      </c>
    </row>
    <row r="80" spans="1:10" s="11" customFormat="1" ht="15" hidden="1">
      <c r="A80" s="21" t="s">
        <v>41</v>
      </c>
      <c r="B80" s="16" t="s">
        <v>17</v>
      </c>
      <c r="C80" s="22"/>
      <c r="D80" s="89"/>
      <c r="E80" s="99"/>
      <c r="F80" s="100"/>
      <c r="G80" s="99"/>
      <c r="H80" s="100"/>
      <c r="I80" s="8">
        <v>4457.1</v>
      </c>
      <c r="J80" s="13">
        <v>0.01</v>
      </c>
    </row>
    <row r="81" spans="1:10" s="8" customFormat="1" ht="15">
      <c r="A81" s="17" t="s">
        <v>52</v>
      </c>
      <c r="B81" s="18"/>
      <c r="C81" s="12"/>
      <c r="D81" s="105">
        <f>D82+D84</f>
        <v>38778.06</v>
      </c>
      <c r="E81" s="105"/>
      <c r="F81" s="109"/>
      <c r="G81" s="105">
        <f>D81/I81</f>
        <v>8.7</v>
      </c>
      <c r="H81" s="106">
        <f>G81/12</f>
        <v>0.73</v>
      </c>
      <c r="I81" s="8">
        <v>4457.1</v>
      </c>
      <c r="J81" s="53">
        <v>0.02</v>
      </c>
    </row>
    <row r="82" spans="1:10" s="11" customFormat="1" ht="15">
      <c r="A82" s="21" t="s">
        <v>106</v>
      </c>
      <c r="B82" s="64" t="s">
        <v>103</v>
      </c>
      <c r="C82" s="22"/>
      <c r="D82" s="89">
        <v>16773.9</v>
      </c>
      <c r="E82" s="99"/>
      <c r="F82" s="100"/>
      <c r="G82" s="99"/>
      <c r="H82" s="100"/>
      <c r="I82" s="8">
        <v>4457.1</v>
      </c>
      <c r="J82" s="13">
        <v>0.02</v>
      </c>
    </row>
    <row r="83" spans="1:10" s="11" customFormat="1" ht="25.5" hidden="1">
      <c r="A83" s="21" t="s">
        <v>64</v>
      </c>
      <c r="B83" s="16" t="s">
        <v>12</v>
      </c>
      <c r="C83" s="22">
        <f>F83*12</f>
        <v>0</v>
      </c>
      <c r="D83" s="89"/>
      <c r="E83" s="99"/>
      <c r="F83" s="100"/>
      <c r="G83" s="99"/>
      <c r="H83" s="100">
        <v>0</v>
      </c>
      <c r="I83" s="8">
        <v>4457.1</v>
      </c>
      <c r="J83" s="53">
        <v>0</v>
      </c>
    </row>
    <row r="84" spans="1:10" s="11" customFormat="1" ht="15">
      <c r="A84" s="21" t="s">
        <v>107</v>
      </c>
      <c r="B84" s="64" t="s">
        <v>22</v>
      </c>
      <c r="C84" s="36"/>
      <c r="D84" s="112">
        <v>22004.16</v>
      </c>
      <c r="E84" s="113"/>
      <c r="F84" s="100"/>
      <c r="G84" s="113"/>
      <c r="H84" s="114"/>
      <c r="I84" s="8">
        <v>4457.1</v>
      </c>
      <c r="J84" s="53"/>
    </row>
    <row r="85" spans="1:10" s="8" customFormat="1" ht="15">
      <c r="A85" s="17" t="s">
        <v>51</v>
      </c>
      <c r="B85" s="18"/>
      <c r="C85" s="12"/>
      <c r="D85" s="105">
        <f>D86</f>
        <v>17351.79</v>
      </c>
      <c r="E85" s="105"/>
      <c r="F85" s="109"/>
      <c r="G85" s="105">
        <f>D85/I85</f>
        <v>3.89</v>
      </c>
      <c r="H85" s="106">
        <f>G85/12</f>
        <v>0.32</v>
      </c>
      <c r="I85" s="8">
        <v>4457.1</v>
      </c>
      <c r="J85" s="53">
        <v>0.33</v>
      </c>
    </row>
    <row r="86" spans="1:10" s="11" customFormat="1" ht="15.75" thickBot="1">
      <c r="A86" s="21" t="s">
        <v>65</v>
      </c>
      <c r="B86" s="16" t="s">
        <v>58</v>
      </c>
      <c r="C86" s="22"/>
      <c r="D86" s="89">
        <v>17351.79</v>
      </c>
      <c r="E86" s="99"/>
      <c r="F86" s="100"/>
      <c r="G86" s="99"/>
      <c r="H86" s="100"/>
      <c r="I86" s="8">
        <v>4457.1</v>
      </c>
      <c r="J86" s="13">
        <v>0.26</v>
      </c>
    </row>
    <row r="87" spans="1:10" s="11" customFormat="1" ht="25.5" customHeight="1" hidden="1">
      <c r="A87" s="38" t="s">
        <v>66</v>
      </c>
      <c r="B87" s="39" t="s">
        <v>17</v>
      </c>
      <c r="C87" s="40"/>
      <c r="D87" s="80"/>
      <c r="E87" s="81"/>
      <c r="F87" s="82"/>
      <c r="G87" s="81"/>
      <c r="H87" s="82">
        <v>0</v>
      </c>
      <c r="I87" s="8">
        <v>4457.1</v>
      </c>
      <c r="J87" s="53">
        <v>0</v>
      </c>
    </row>
    <row r="88" spans="1:10" s="8" customFormat="1" ht="38.25" thickBot="1">
      <c r="A88" s="73" t="s">
        <v>127</v>
      </c>
      <c r="B88" s="7" t="s">
        <v>12</v>
      </c>
      <c r="C88" s="42">
        <f>F88*12</f>
        <v>0</v>
      </c>
      <c r="D88" s="42">
        <f>G88*I88</f>
        <v>24068.34</v>
      </c>
      <c r="E88" s="42">
        <f>H88*12</f>
        <v>5.4</v>
      </c>
      <c r="F88" s="83"/>
      <c r="G88" s="42">
        <f>H88*12</f>
        <v>5.4</v>
      </c>
      <c r="H88" s="83">
        <v>0.45</v>
      </c>
      <c r="I88" s="8">
        <v>4457.1</v>
      </c>
      <c r="J88" s="53">
        <v>0.39</v>
      </c>
    </row>
    <row r="89" spans="1:10" s="8" customFormat="1" ht="19.5" hidden="1" thickBot="1">
      <c r="A89" s="70" t="s">
        <v>31</v>
      </c>
      <c r="B89" s="71"/>
      <c r="C89" s="72">
        <f>F89*12</f>
        <v>0</v>
      </c>
      <c r="D89" s="72"/>
      <c r="E89" s="72"/>
      <c r="F89" s="84"/>
      <c r="G89" s="72"/>
      <c r="H89" s="84"/>
      <c r="I89" s="8">
        <v>4458.2</v>
      </c>
      <c r="J89" s="53"/>
    </row>
    <row r="90" spans="1:10" s="11" customFormat="1" ht="15.75" hidden="1" thickBot="1">
      <c r="A90" s="21" t="s">
        <v>74</v>
      </c>
      <c r="B90" s="16"/>
      <c r="C90" s="22"/>
      <c r="D90" s="77"/>
      <c r="E90" s="78"/>
      <c r="F90" s="79"/>
      <c r="G90" s="78"/>
      <c r="H90" s="79"/>
      <c r="I90" s="8">
        <v>4458.2</v>
      </c>
      <c r="J90" s="50"/>
    </row>
    <row r="91" spans="1:10" s="11" customFormat="1" ht="15.75" hidden="1" thickBot="1">
      <c r="A91" s="21" t="s">
        <v>75</v>
      </c>
      <c r="B91" s="16"/>
      <c r="C91" s="22"/>
      <c r="D91" s="77"/>
      <c r="E91" s="78"/>
      <c r="F91" s="79"/>
      <c r="G91" s="78"/>
      <c r="H91" s="79"/>
      <c r="I91" s="8">
        <v>4458.2</v>
      </c>
      <c r="J91" s="50"/>
    </row>
    <row r="92" spans="1:10" s="11" customFormat="1" ht="15.75" hidden="1" thickBot="1">
      <c r="A92" s="21" t="s">
        <v>76</v>
      </c>
      <c r="B92" s="16"/>
      <c r="C92" s="22"/>
      <c r="D92" s="77"/>
      <c r="E92" s="78"/>
      <c r="F92" s="79"/>
      <c r="G92" s="78"/>
      <c r="H92" s="79"/>
      <c r="I92" s="8">
        <v>4458.2</v>
      </c>
      <c r="J92" s="50"/>
    </row>
    <row r="93" spans="1:10" s="11" customFormat="1" ht="15.75" hidden="1" thickBot="1">
      <c r="A93" s="21" t="s">
        <v>82</v>
      </c>
      <c r="B93" s="16"/>
      <c r="C93" s="22"/>
      <c r="D93" s="77"/>
      <c r="E93" s="78"/>
      <c r="F93" s="79"/>
      <c r="G93" s="78"/>
      <c r="H93" s="79"/>
      <c r="I93" s="8">
        <v>4458.2</v>
      </c>
      <c r="J93" s="50"/>
    </row>
    <row r="94" spans="1:10" s="11" customFormat="1" ht="15.75" hidden="1" thickBot="1">
      <c r="A94" s="21" t="s">
        <v>77</v>
      </c>
      <c r="B94" s="16"/>
      <c r="C94" s="22"/>
      <c r="D94" s="77"/>
      <c r="E94" s="78"/>
      <c r="F94" s="79"/>
      <c r="G94" s="78"/>
      <c r="H94" s="79"/>
      <c r="I94" s="8">
        <v>4458.2</v>
      </c>
      <c r="J94" s="50"/>
    </row>
    <row r="95" spans="1:10" s="11" customFormat="1" ht="15.75" hidden="1" thickBot="1">
      <c r="A95" s="38" t="s">
        <v>78</v>
      </c>
      <c r="B95" s="39"/>
      <c r="C95" s="40"/>
      <c r="D95" s="80"/>
      <c r="E95" s="81"/>
      <c r="F95" s="82"/>
      <c r="G95" s="81"/>
      <c r="H95" s="82"/>
      <c r="I95" s="8">
        <v>4458.2</v>
      </c>
      <c r="J95" s="50"/>
    </row>
    <row r="96" spans="1:9" s="8" customFormat="1" ht="19.5" thickBot="1">
      <c r="A96" s="31" t="s">
        <v>104</v>
      </c>
      <c r="B96" s="32" t="s">
        <v>11</v>
      </c>
      <c r="C96" s="42"/>
      <c r="D96" s="85">
        <f>G96*I96</f>
        <v>87154.63</v>
      </c>
      <c r="E96" s="42"/>
      <c r="F96" s="86"/>
      <c r="G96" s="85">
        <f>12*H96</f>
        <v>20.76</v>
      </c>
      <c r="H96" s="86">
        <v>1.73</v>
      </c>
      <c r="I96" s="8">
        <v>4198.2</v>
      </c>
    </row>
    <row r="97" spans="1:10" s="8" customFormat="1" ht="19.5" thickBot="1">
      <c r="A97" s="41" t="s">
        <v>32</v>
      </c>
      <c r="B97" s="7"/>
      <c r="C97" s="42">
        <f>F97*12</f>
        <v>0</v>
      </c>
      <c r="D97" s="86">
        <f>D96+D88+D85+D81+D79+D69+D66+D58+D45+D44+D43+D42+D41+D40+D36+D35+D34+D33+D32+D23+D15</f>
        <v>789085.18</v>
      </c>
      <c r="E97" s="86">
        <f>E96+E88+E85+E81+E79+E69+E66+E58+E45+E44+E43+E42+E41+E40+E36+E35+E34+E33+E32+E23+E15</f>
        <v>120.12</v>
      </c>
      <c r="F97" s="86">
        <f>F96+F88+F85+F81+F79+F69+F66+F58+F45+F44+F43+F42+F41+F40+F36+F35+F34+F33+F32+F23+F15</f>
        <v>0</v>
      </c>
      <c r="G97" s="86">
        <f>G96+G88+G85+G81+G79+G69+G66+G58+G45+G44+G43+G42+G41+G40+G36+G35+G34+G33+G32+G23+G15</f>
        <v>178.24</v>
      </c>
      <c r="H97" s="86">
        <f>H96+H88+H85+H81+H79+H69+H66+H58+H45+H44+H43+H42+H41+H40+H36+H35+H34+H33+H32+H23+H15</f>
        <v>14.85</v>
      </c>
      <c r="I97" s="8">
        <v>4457.1</v>
      </c>
      <c r="J97" s="53"/>
    </row>
    <row r="98" spans="1:10" s="8" customFormat="1" ht="18.75">
      <c r="A98" s="45"/>
      <c r="B98" s="46"/>
      <c r="C98" s="47"/>
      <c r="D98" s="87"/>
      <c r="E98" s="87"/>
      <c r="F98" s="87"/>
      <c r="G98" s="87"/>
      <c r="H98" s="87"/>
      <c r="J98" s="53"/>
    </row>
    <row r="99" spans="1:10" s="8" customFormat="1" ht="18.75">
      <c r="A99" s="45"/>
      <c r="B99" s="46"/>
      <c r="C99" s="47"/>
      <c r="D99" s="87"/>
      <c r="E99" s="47"/>
      <c r="F99" s="87"/>
      <c r="G99" s="47"/>
      <c r="H99" s="87"/>
      <c r="J99" s="53"/>
    </row>
    <row r="100" spans="1:10" s="8" customFormat="1" ht="18.75">
      <c r="A100" s="56"/>
      <c r="B100" s="46"/>
      <c r="C100" s="47"/>
      <c r="D100" s="87"/>
      <c r="E100" s="87"/>
      <c r="F100" s="87"/>
      <c r="G100" s="87"/>
      <c r="H100" s="87"/>
      <c r="J100" s="53"/>
    </row>
    <row r="101" spans="1:10" s="8" customFormat="1" ht="19.5" thickBot="1">
      <c r="A101" s="45"/>
      <c r="B101" s="46"/>
      <c r="C101" s="47"/>
      <c r="D101" s="87"/>
      <c r="E101" s="47"/>
      <c r="F101" s="87"/>
      <c r="G101" s="47"/>
      <c r="H101" s="87"/>
      <c r="J101" s="53"/>
    </row>
    <row r="102" spans="1:10" s="8" customFormat="1" ht="30.75" thickBot="1">
      <c r="A102" s="41" t="s">
        <v>98</v>
      </c>
      <c r="B102" s="7"/>
      <c r="C102" s="42">
        <f>F102*12</f>
        <v>0</v>
      </c>
      <c r="D102" s="42">
        <f>D103+D104+D105</f>
        <v>296963.54</v>
      </c>
      <c r="E102" s="42">
        <f>E103+E104+E105</f>
        <v>0</v>
      </c>
      <c r="F102" s="42">
        <f>F103+F104+F105</f>
        <v>0</v>
      </c>
      <c r="G102" s="42">
        <f>G103+G104+G105</f>
        <v>66.62</v>
      </c>
      <c r="H102" s="42">
        <f>H103+H104+H105</f>
        <v>5.55</v>
      </c>
      <c r="I102" s="8">
        <v>4457.1</v>
      </c>
      <c r="J102" s="53"/>
    </row>
    <row r="103" spans="1:10" s="96" customFormat="1" ht="18.75" customHeight="1">
      <c r="A103" s="91" t="s">
        <v>115</v>
      </c>
      <c r="B103" s="92"/>
      <c r="C103" s="93"/>
      <c r="D103" s="94">
        <v>205702.91</v>
      </c>
      <c r="E103" s="93"/>
      <c r="F103" s="94"/>
      <c r="G103" s="93">
        <f>D103/I103</f>
        <v>46.15</v>
      </c>
      <c r="H103" s="95">
        <f>G103/12</f>
        <v>3.85</v>
      </c>
      <c r="I103" s="8">
        <v>4457.1</v>
      </c>
      <c r="J103" s="61"/>
    </row>
    <row r="104" spans="1:10" s="102" customFormat="1" ht="15">
      <c r="A104" s="97" t="s">
        <v>134</v>
      </c>
      <c r="B104" s="98"/>
      <c r="C104" s="99"/>
      <c r="D104" s="89">
        <v>90538.21</v>
      </c>
      <c r="E104" s="99"/>
      <c r="F104" s="100"/>
      <c r="G104" s="99">
        <f>D104/I104</f>
        <v>20.31</v>
      </c>
      <c r="H104" s="100">
        <f>G104/12</f>
        <v>1.69</v>
      </c>
      <c r="I104" s="8">
        <v>4457.1</v>
      </c>
      <c r="J104" s="101"/>
    </row>
    <row r="105" spans="1:10" s="102" customFormat="1" ht="15">
      <c r="A105" s="97" t="s">
        <v>120</v>
      </c>
      <c r="B105" s="98"/>
      <c r="C105" s="99"/>
      <c r="D105" s="89">
        <v>722.42</v>
      </c>
      <c r="E105" s="99"/>
      <c r="F105" s="100"/>
      <c r="G105" s="99">
        <f>D105/I105</f>
        <v>0.16</v>
      </c>
      <c r="H105" s="100">
        <f>G105/12</f>
        <v>0.01</v>
      </c>
      <c r="I105" s="8">
        <v>4457.1</v>
      </c>
      <c r="J105" s="101"/>
    </row>
    <row r="106" spans="1:10" s="8" customFormat="1" ht="18.75">
      <c r="A106" s="45"/>
      <c r="B106" s="46"/>
      <c r="C106" s="47"/>
      <c r="D106" s="87"/>
      <c r="E106" s="47"/>
      <c r="F106" s="87"/>
      <c r="G106" s="47"/>
      <c r="H106" s="87"/>
      <c r="J106" s="53"/>
    </row>
    <row r="107" spans="1:10" s="8" customFormat="1" ht="19.5" thickBot="1">
      <c r="A107" s="45"/>
      <c r="B107" s="46"/>
      <c r="C107" s="47"/>
      <c r="D107" s="87"/>
      <c r="E107" s="47"/>
      <c r="F107" s="87"/>
      <c r="G107" s="47"/>
      <c r="H107" s="87"/>
      <c r="J107" s="53"/>
    </row>
    <row r="108" spans="1:10" s="8" customFormat="1" ht="19.5" thickBot="1">
      <c r="A108" s="41" t="s">
        <v>97</v>
      </c>
      <c r="B108" s="7"/>
      <c r="C108" s="42"/>
      <c r="D108" s="88">
        <f>D97+D102</f>
        <v>1086048.72</v>
      </c>
      <c r="E108" s="88">
        <f>E97+E102</f>
        <v>120.12</v>
      </c>
      <c r="F108" s="88">
        <f>F97+F102</f>
        <v>0</v>
      </c>
      <c r="G108" s="88">
        <f>G97+G102</f>
        <v>244.86</v>
      </c>
      <c r="H108" s="86">
        <f>H97+H102</f>
        <v>20.4</v>
      </c>
      <c r="J108" s="53"/>
    </row>
    <row r="109" spans="1:10" s="25" customFormat="1" ht="19.5">
      <c r="A109" s="48"/>
      <c r="B109" s="49"/>
      <c r="C109" s="49"/>
      <c r="D109" s="49"/>
      <c r="E109" s="49"/>
      <c r="F109" s="49"/>
      <c r="G109" s="49"/>
      <c r="H109" s="49"/>
      <c r="J109" s="54"/>
    </row>
    <row r="110" spans="1:10" s="27" customFormat="1" ht="12.75">
      <c r="A110" s="26"/>
      <c r="J110" s="55"/>
    </row>
    <row r="111" spans="1:10" s="25" customFormat="1" ht="19.5">
      <c r="A111" s="28"/>
      <c r="B111" s="29"/>
      <c r="C111" s="30"/>
      <c r="D111" s="30"/>
      <c r="E111" s="30"/>
      <c r="F111" s="30"/>
      <c r="G111" s="30"/>
      <c r="H111" s="30"/>
      <c r="J111" s="54"/>
    </row>
    <row r="112" spans="1:10" s="27" customFormat="1" ht="14.25">
      <c r="A112" s="123" t="s">
        <v>29</v>
      </c>
      <c r="B112" s="123"/>
      <c r="C112" s="123"/>
      <c r="D112" s="123"/>
      <c r="E112" s="123"/>
      <c r="F112" s="123"/>
      <c r="J112" s="55"/>
    </row>
    <row r="113" s="27" customFormat="1" ht="12.75">
      <c r="J113" s="55"/>
    </row>
    <row r="114" spans="1:10" s="27" customFormat="1" ht="12.75">
      <c r="A114" s="26" t="s">
        <v>30</v>
      </c>
      <c r="J114" s="55"/>
    </row>
    <row r="115" s="27" customFormat="1" ht="12.75">
      <c r="J115" s="55"/>
    </row>
    <row r="116" s="27" customFormat="1" ht="12.75">
      <c r="J116" s="55"/>
    </row>
    <row r="117" s="27" customFormat="1" ht="12.75">
      <c r="J117" s="55"/>
    </row>
    <row r="118" s="27" customFormat="1" ht="12.75">
      <c r="J118" s="55"/>
    </row>
    <row r="119" s="27" customFormat="1" ht="12.75">
      <c r="J119" s="55"/>
    </row>
    <row r="120" s="27" customFormat="1" ht="12.75">
      <c r="J120" s="55"/>
    </row>
    <row r="121" s="27" customFormat="1" ht="12.75">
      <c r="J121" s="55"/>
    </row>
    <row r="122" s="27" customFormat="1" ht="12.75">
      <c r="J122" s="55"/>
    </row>
    <row r="123" s="27" customFormat="1" ht="12.75">
      <c r="J123" s="55"/>
    </row>
    <row r="124" s="27" customFormat="1" ht="12.75">
      <c r="J124" s="55"/>
    </row>
    <row r="125" s="27" customFormat="1" ht="12.75">
      <c r="J125" s="55"/>
    </row>
    <row r="126" s="27" customFormat="1" ht="12.75">
      <c r="J126" s="55"/>
    </row>
    <row r="127" s="27" customFormat="1" ht="12.75">
      <c r="J127" s="55"/>
    </row>
    <row r="128" s="27" customFormat="1" ht="12.75">
      <c r="J128" s="55"/>
    </row>
    <row r="129" s="27" customFormat="1" ht="12.75">
      <c r="J129" s="55"/>
    </row>
    <row r="130" s="27" customFormat="1" ht="12.75">
      <c r="J130" s="55"/>
    </row>
    <row r="131" s="27" customFormat="1" ht="12.75">
      <c r="J131" s="55"/>
    </row>
    <row r="132" s="27" customFormat="1" ht="12.75">
      <c r="J132" s="55"/>
    </row>
  </sheetData>
  <sheetProtection/>
  <mergeCells count="13">
    <mergeCell ref="A1:H1"/>
    <mergeCell ref="B2:H2"/>
    <mergeCell ref="B3:H3"/>
    <mergeCell ref="B4:H4"/>
    <mergeCell ref="A5:H5"/>
    <mergeCell ref="A6:H6"/>
    <mergeCell ref="A112:F112"/>
    <mergeCell ref="A7:H7"/>
    <mergeCell ref="A8:H8"/>
    <mergeCell ref="A9:H9"/>
    <mergeCell ref="A10:H10"/>
    <mergeCell ref="A11:H11"/>
    <mergeCell ref="A14:H14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2"/>
  <sheetViews>
    <sheetView tabSelected="1" zoomScale="75" zoomScaleNormal="75" zoomScalePageLayoutView="0" workbookViewId="0" topLeftCell="A1">
      <selection activeCell="A1" sqref="A1:H115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51" hidden="1" customWidth="1"/>
    <col min="11" max="14" width="15.375" style="1" customWidth="1"/>
    <col min="15" max="16384" width="9.125" style="1" customWidth="1"/>
  </cols>
  <sheetData>
    <row r="1" spans="1:8" ht="16.5" customHeight="1">
      <c r="A1" s="125" t="s">
        <v>0</v>
      </c>
      <c r="B1" s="126"/>
      <c r="C1" s="126"/>
      <c r="D1" s="126"/>
      <c r="E1" s="126"/>
      <c r="F1" s="126"/>
      <c r="G1" s="126"/>
      <c r="H1" s="126"/>
    </row>
    <row r="2" spans="2:8" ht="12.75" customHeight="1">
      <c r="B2" s="127" t="s">
        <v>1</v>
      </c>
      <c r="C2" s="127"/>
      <c r="D2" s="127"/>
      <c r="E2" s="127"/>
      <c r="F2" s="127"/>
      <c r="G2" s="126"/>
      <c r="H2" s="126"/>
    </row>
    <row r="3" spans="1:8" ht="22.5" customHeight="1">
      <c r="A3" s="62" t="s">
        <v>114</v>
      </c>
      <c r="B3" s="127" t="s">
        <v>2</v>
      </c>
      <c r="C3" s="127"/>
      <c r="D3" s="127"/>
      <c r="E3" s="127"/>
      <c r="F3" s="127"/>
      <c r="G3" s="126"/>
      <c r="H3" s="126"/>
    </row>
    <row r="4" spans="2:8" ht="14.25" customHeight="1">
      <c r="B4" s="127" t="s">
        <v>33</v>
      </c>
      <c r="C4" s="127"/>
      <c r="D4" s="127"/>
      <c r="E4" s="127"/>
      <c r="F4" s="127"/>
      <c r="G4" s="126"/>
      <c r="H4" s="126"/>
    </row>
    <row r="5" spans="1:10" ht="39.75" customHeight="1">
      <c r="A5" s="124"/>
      <c r="B5" s="130"/>
      <c r="C5" s="130"/>
      <c r="D5" s="130"/>
      <c r="E5" s="130"/>
      <c r="F5" s="130"/>
      <c r="G5" s="130"/>
      <c r="H5" s="130"/>
      <c r="J5" s="1"/>
    </row>
    <row r="6" spans="1:10" ht="39.75" customHeight="1">
      <c r="A6" s="124"/>
      <c r="B6" s="124"/>
      <c r="C6" s="124"/>
      <c r="D6" s="124"/>
      <c r="E6" s="124"/>
      <c r="F6" s="124"/>
      <c r="G6" s="124"/>
      <c r="H6" s="124"/>
      <c r="J6" s="1"/>
    </row>
    <row r="7" spans="1:10" ht="22.5" customHeight="1">
      <c r="A7" s="131" t="s">
        <v>121</v>
      </c>
      <c r="B7" s="131"/>
      <c r="C7" s="131"/>
      <c r="D7" s="131"/>
      <c r="E7" s="131"/>
      <c r="F7" s="131"/>
      <c r="G7" s="131"/>
      <c r="H7" s="131"/>
      <c r="J7" s="1"/>
    </row>
    <row r="8" spans="1:10" s="2" customFormat="1" ht="22.5" customHeight="1">
      <c r="A8" s="128" t="s">
        <v>3</v>
      </c>
      <c r="B8" s="128"/>
      <c r="C8" s="128"/>
      <c r="D8" s="128"/>
      <c r="E8" s="129"/>
      <c r="F8" s="129"/>
      <c r="G8" s="129"/>
      <c r="H8" s="129"/>
      <c r="J8" s="52"/>
    </row>
    <row r="9" spans="1:8" s="3" customFormat="1" ht="18.75" customHeight="1">
      <c r="A9" s="128" t="s">
        <v>133</v>
      </c>
      <c r="B9" s="128"/>
      <c r="C9" s="128"/>
      <c r="D9" s="128"/>
      <c r="E9" s="129"/>
      <c r="F9" s="129"/>
      <c r="G9" s="129"/>
      <c r="H9" s="129"/>
    </row>
    <row r="10" spans="1:8" s="4" customFormat="1" ht="17.25" customHeight="1">
      <c r="A10" s="115" t="s">
        <v>72</v>
      </c>
      <c r="B10" s="115"/>
      <c r="C10" s="115"/>
      <c r="D10" s="115"/>
      <c r="E10" s="116"/>
      <c r="F10" s="116"/>
      <c r="G10" s="116"/>
      <c r="H10" s="116"/>
    </row>
    <row r="11" spans="1:8" s="3" customFormat="1" ht="30" customHeight="1" thickBot="1">
      <c r="A11" s="117" t="s">
        <v>79</v>
      </c>
      <c r="B11" s="117"/>
      <c r="C11" s="117"/>
      <c r="D11" s="117"/>
      <c r="E11" s="118"/>
      <c r="F11" s="118"/>
      <c r="G11" s="118"/>
      <c r="H11" s="118"/>
    </row>
    <row r="12" spans="1:10" s="8" customFormat="1" ht="139.5" customHeight="1" thickBot="1">
      <c r="A12" s="5" t="s">
        <v>4</v>
      </c>
      <c r="B12" s="6" t="s">
        <v>5</v>
      </c>
      <c r="C12" s="7" t="s">
        <v>6</v>
      </c>
      <c r="D12" s="7" t="s">
        <v>34</v>
      </c>
      <c r="E12" s="7" t="s">
        <v>6</v>
      </c>
      <c r="F12" s="74" t="s">
        <v>7</v>
      </c>
      <c r="G12" s="7" t="s">
        <v>6</v>
      </c>
      <c r="H12" s="74" t="s">
        <v>7</v>
      </c>
      <c r="J12" s="53"/>
    </row>
    <row r="13" spans="1:10" s="11" customFormat="1" ht="12.75">
      <c r="A13" s="9">
        <v>1</v>
      </c>
      <c r="B13" s="10">
        <v>2</v>
      </c>
      <c r="C13" s="10">
        <v>3</v>
      </c>
      <c r="D13" s="33"/>
      <c r="E13" s="10">
        <v>3</v>
      </c>
      <c r="F13" s="75">
        <v>4</v>
      </c>
      <c r="G13" s="34">
        <v>3</v>
      </c>
      <c r="H13" s="37">
        <v>4</v>
      </c>
      <c r="J13" s="50"/>
    </row>
    <row r="14" spans="1:10" s="11" customFormat="1" ht="49.5" customHeight="1">
      <c r="A14" s="119" t="s">
        <v>8</v>
      </c>
      <c r="B14" s="120"/>
      <c r="C14" s="120"/>
      <c r="D14" s="120"/>
      <c r="E14" s="120"/>
      <c r="F14" s="120"/>
      <c r="G14" s="121"/>
      <c r="H14" s="122"/>
      <c r="J14" s="50"/>
    </row>
    <row r="15" spans="1:10" s="8" customFormat="1" ht="21.75" customHeight="1">
      <c r="A15" s="14" t="s">
        <v>113</v>
      </c>
      <c r="B15" s="18"/>
      <c r="C15" s="12">
        <f>F15*12</f>
        <v>0</v>
      </c>
      <c r="D15" s="76">
        <f>G15*I15</f>
        <v>157781.34</v>
      </c>
      <c r="E15" s="12">
        <f>H15*12</f>
        <v>35.4</v>
      </c>
      <c r="F15" s="68"/>
      <c r="G15" s="12">
        <f>H15*12</f>
        <v>35.4</v>
      </c>
      <c r="H15" s="68">
        <f>H20+H22</f>
        <v>2.95</v>
      </c>
      <c r="I15" s="8">
        <v>4457.1</v>
      </c>
      <c r="J15" s="53">
        <v>2.24</v>
      </c>
    </row>
    <row r="16" spans="1:10" s="8" customFormat="1" ht="28.5" customHeight="1">
      <c r="A16" s="43" t="s">
        <v>83</v>
      </c>
      <c r="B16" s="44" t="s">
        <v>84</v>
      </c>
      <c r="C16" s="12"/>
      <c r="D16" s="76"/>
      <c r="E16" s="12"/>
      <c r="F16" s="68"/>
      <c r="G16" s="12"/>
      <c r="H16" s="68"/>
      <c r="I16" s="8">
        <v>4457.1</v>
      </c>
      <c r="J16" s="53"/>
    </row>
    <row r="17" spans="1:10" s="8" customFormat="1" ht="15">
      <c r="A17" s="43" t="s">
        <v>85</v>
      </c>
      <c r="B17" s="44" t="s">
        <v>84</v>
      </c>
      <c r="C17" s="12"/>
      <c r="D17" s="104"/>
      <c r="E17" s="105"/>
      <c r="F17" s="106"/>
      <c r="G17" s="105"/>
      <c r="H17" s="106"/>
      <c r="I17" s="8">
        <v>4457.1</v>
      </c>
      <c r="J17" s="53"/>
    </row>
    <row r="18" spans="1:10" s="8" customFormat="1" ht="15">
      <c r="A18" s="43" t="s">
        <v>86</v>
      </c>
      <c r="B18" s="44" t="s">
        <v>87</v>
      </c>
      <c r="C18" s="12"/>
      <c r="D18" s="104"/>
      <c r="E18" s="105"/>
      <c r="F18" s="106"/>
      <c r="G18" s="105"/>
      <c r="H18" s="106"/>
      <c r="I18" s="8">
        <v>4457.1</v>
      </c>
      <c r="J18" s="53"/>
    </row>
    <row r="19" spans="1:10" s="8" customFormat="1" ht="15">
      <c r="A19" s="43" t="s">
        <v>88</v>
      </c>
      <c r="B19" s="44" t="s">
        <v>84</v>
      </c>
      <c r="C19" s="12"/>
      <c r="D19" s="104"/>
      <c r="E19" s="105"/>
      <c r="F19" s="106"/>
      <c r="G19" s="105"/>
      <c r="H19" s="106"/>
      <c r="I19" s="8">
        <v>4457.1</v>
      </c>
      <c r="J19" s="53"/>
    </row>
    <row r="20" spans="1:10" s="8" customFormat="1" ht="15">
      <c r="A20" s="65" t="s">
        <v>108</v>
      </c>
      <c r="B20" s="66"/>
      <c r="C20" s="67"/>
      <c r="D20" s="107"/>
      <c r="E20" s="67"/>
      <c r="F20" s="108"/>
      <c r="G20" s="67"/>
      <c r="H20" s="106">
        <v>2.83</v>
      </c>
      <c r="I20" s="8">
        <v>4457.1</v>
      </c>
      <c r="J20" s="53"/>
    </row>
    <row r="21" spans="1:10" s="8" customFormat="1" ht="15">
      <c r="A21" s="69" t="s">
        <v>109</v>
      </c>
      <c r="B21" s="66" t="s">
        <v>84</v>
      </c>
      <c r="C21" s="67"/>
      <c r="D21" s="107"/>
      <c r="E21" s="67"/>
      <c r="F21" s="108"/>
      <c r="G21" s="67"/>
      <c r="H21" s="108">
        <v>0.12</v>
      </c>
      <c r="I21" s="8">
        <v>4457.1</v>
      </c>
      <c r="J21" s="53"/>
    </row>
    <row r="22" spans="1:10" s="8" customFormat="1" ht="15">
      <c r="A22" s="65" t="s">
        <v>108</v>
      </c>
      <c r="B22" s="66"/>
      <c r="C22" s="67"/>
      <c r="D22" s="107"/>
      <c r="E22" s="67"/>
      <c r="F22" s="108"/>
      <c r="G22" s="67"/>
      <c r="H22" s="106">
        <f>H21</f>
        <v>0.12</v>
      </c>
      <c r="I22" s="8">
        <v>4457.1</v>
      </c>
      <c r="J22" s="53"/>
    </row>
    <row r="23" spans="1:10" s="8" customFormat="1" ht="30">
      <c r="A23" s="14" t="s">
        <v>10</v>
      </c>
      <c r="B23" s="15"/>
      <c r="C23" s="12">
        <f>F23*12</f>
        <v>0</v>
      </c>
      <c r="D23" s="104">
        <f>G23*I23</f>
        <v>158851.04</v>
      </c>
      <c r="E23" s="105">
        <f>H23*12</f>
        <v>35.64</v>
      </c>
      <c r="F23" s="106"/>
      <c r="G23" s="105">
        <f>H23*12</f>
        <v>35.64</v>
      </c>
      <c r="H23" s="106">
        <v>2.97</v>
      </c>
      <c r="I23" s="8">
        <v>4457.1</v>
      </c>
      <c r="J23" s="53">
        <v>2</v>
      </c>
    </row>
    <row r="24" spans="1:10" s="8" customFormat="1" ht="15">
      <c r="A24" s="43" t="s">
        <v>89</v>
      </c>
      <c r="B24" s="44" t="s">
        <v>11</v>
      </c>
      <c r="C24" s="12"/>
      <c r="D24" s="104"/>
      <c r="E24" s="105"/>
      <c r="F24" s="106"/>
      <c r="G24" s="105"/>
      <c r="H24" s="106"/>
      <c r="I24" s="8">
        <v>4457.1</v>
      </c>
      <c r="J24" s="53"/>
    </row>
    <row r="25" spans="1:10" s="8" customFormat="1" ht="15">
      <c r="A25" s="43" t="s">
        <v>90</v>
      </c>
      <c r="B25" s="44" t="s">
        <v>11</v>
      </c>
      <c r="C25" s="12"/>
      <c r="D25" s="104"/>
      <c r="E25" s="105"/>
      <c r="F25" s="106"/>
      <c r="G25" s="105"/>
      <c r="H25" s="106"/>
      <c r="I25" s="8">
        <v>4457.1</v>
      </c>
      <c r="J25" s="53"/>
    </row>
    <row r="26" spans="1:10" s="8" customFormat="1" ht="15">
      <c r="A26" s="43" t="s">
        <v>99</v>
      </c>
      <c r="B26" s="44" t="s">
        <v>100</v>
      </c>
      <c r="C26" s="12"/>
      <c r="D26" s="104"/>
      <c r="E26" s="105"/>
      <c r="F26" s="106"/>
      <c r="G26" s="105"/>
      <c r="H26" s="106"/>
      <c r="I26" s="8">
        <v>4457.1</v>
      </c>
      <c r="J26" s="53"/>
    </row>
    <row r="27" spans="1:10" s="8" customFormat="1" ht="15">
      <c r="A27" s="43" t="s">
        <v>91</v>
      </c>
      <c r="B27" s="44" t="s">
        <v>11</v>
      </c>
      <c r="C27" s="12"/>
      <c r="D27" s="104"/>
      <c r="E27" s="105"/>
      <c r="F27" s="106"/>
      <c r="G27" s="105"/>
      <c r="H27" s="106"/>
      <c r="I27" s="8">
        <v>4457.1</v>
      </c>
      <c r="J27" s="53"/>
    </row>
    <row r="28" spans="1:10" s="8" customFormat="1" ht="25.5">
      <c r="A28" s="43" t="s">
        <v>92</v>
      </c>
      <c r="B28" s="44" t="s">
        <v>12</v>
      </c>
      <c r="C28" s="12"/>
      <c r="D28" s="104"/>
      <c r="E28" s="105"/>
      <c r="F28" s="106"/>
      <c r="G28" s="105"/>
      <c r="H28" s="106"/>
      <c r="I28" s="8">
        <v>4457.1</v>
      </c>
      <c r="J28" s="53"/>
    </row>
    <row r="29" spans="1:10" s="8" customFormat="1" ht="15">
      <c r="A29" s="43" t="s">
        <v>93</v>
      </c>
      <c r="B29" s="44" t="s">
        <v>11</v>
      </c>
      <c r="C29" s="12"/>
      <c r="D29" s="104"/>
      <c r="E29" s="105"/>
      <c r="F29" s="106"/>
      <c r="G29" s="105"/>
      <c r="H29" s="106"/>
      <c r="I29" s="8">
        <v>4457.1</v>
      </c>
      <c r="J29" s="53"/>
    </row>
    <row r="30" spans="1:10" s="8" customFormat="1" ht="15">
      <c r="A30" s="43" t="s">
        <v>94</v>
      </c>
      <c r="B30" s="44" t="s">
        <v>11</v>
      </c>
      <c r="C30" s="12"/>
      <c r="D30" s="104"/>
      <c r="E30" s="105"/>
      <c r="F30" s="106"/>
      <c r="G30" s="105"/>
      <c r="H30" s="106"/>
      <c r="I30" s="8">
        <v>4457.1</v>
      </c>
      <c r="J30" s="53"/>
    </row>
    <row r="31" spans="1:10" s="8" customFormat="1" ht="25.5">
      <c r="A31" s="43" t="s">
        <v>95</v>
      </c>
      <c r="B31" s="44" t="s">
        <v>96</v>
      </c>
      <c r="C31" s="12"/>
      <c r="D31" s="104"/>
      <c r="E31" s="105"/>
      <c r="F31" s="106"/>
      <c r="G31" s="105"/>
      <c r="H31" s="106"/>
      <c r="I31" s="8">
        <v>4457.1</v>
      </c>
      <c r="J31" s="53"/>
    </row>
    <row r="32" spans="1:10" s="19" customFormat="1" ht="15">
      <c r="A32" s="17" t="s">
        <v>13</v>
      </c>
      <c r="B32" s="18" t="s">
        <v>14</v>
      </c>
      <c r="C32" s="12">
        <f>F32*12</f>
        <v>0</v>
      </c>
      <c r="D32" s="104">
        <f aca="true" t="shared" si="0" ref="D32:D42">G32*I32</f>
        <v>40113.9</v>
      </c>
      <c r="E32" s="105">
        <f>H32*12</f>
        <v>9</v>
      </c>
      <c r="F32" s="109"/>
      <c r="G32" s="105">
        <f>H32*12</f>
        <v>9</v>
      </c>
      <c r="H32" s="106">
        <v>0.75</v>
      </c>
      <c r="I32" s="8">
        <v>4457.1</v>
      </c>
      <c r="J32" s="53">
        <v>0.6</v>
      </c>
    </row>
    <row r="33" spans="1:10" s="8" customFormat="1" ht="15">
      <c r="A33" s="17" t="s">
        <v>15</v>
      </c>
      <c r="B33" s="18" t="s">
        <v>16</v>
      </c>
      <c r="C33" s="12">
        <f>F33*12</f>
        <v>0</v>
      </c>
      <c r="D33" s="104">
        <f t="shared" si="0"/>
        <v>131038.74</v>
      </c>
      <c r="E33" s="105">
        <f>H33*12</f>
        <v>29.4</v>
      </c>
      <c r="F33" s="109"/>
      <c r="G33" s="105">
        <f>H33*12</f>
        <v>29.4</v>
      </c>
      <c r="H33" s="106">
        <v>2.45</v>
      </c>
      <c r="I33" s="8">
        <v>4457.1</v>
      </c>
      <c r="J33" s="53">
        <v>1.94</v>
      </c>
    </row>
    <row r="34" spans="1:10" s="11" customFormat="1" ht="30">
      <c r="A34" s="17" t="s">
        <v>47</v>
      </c>
      <c r="B34" s="18" t="s">
        <v>9</v>
      </c>
      <c r="C34" s="20"/>
      <c r="D34" s="104">
        <v>2042.21</v>
      </c>
      <c r="E34" s="60">
        <f>H34*12</f>
        <v>0.48</v>
      </c>
      <c r="F34" s="109"/>
      <c r="G34" s="105">
        <f aca="true" t="shared" si="1" ref="G34:G40">D34/I34</f>
        <v>0.46</v>
      </c>
      <c r="H34" s="106">
        <f aca="true" t="shared" si="2" ref="H34:H40">G34/12</f>
        <v>0.04</v>
      </c>
      <c r="I34" s="8">
        <v>4457.1</v>
      </c>
      <c r="J34" s="53">
        <v>0.03</v>
      </c>
    </row>
    <row r="35" spans="1:12" s="11" customFormat="1" ht="30">
      <c r="A35" s="17" t="s">
        <v>71</v>
      </c>
      <c r="B35" s="18" t="s">
        <v>9</v>
      </c>
      <c r="C35" s="20"/>
      <c r="D35" s="104">
        <v>2042.21</v>
      </c>
      <c r="E35" s="60">
        <f>H35*12</f>
        <v>0.48</v>
      </c>
      <c r="F35" s="109"/>
      <c r="G35" s="105">
        <f t="shared" si="1"/>
        <v>0.46</v>
      </c>
      <c r="H35" s="106">
        <f t="shared" si="2"/>
        <v>0.04</v>
      </c>
      <c r="I35" s="8">
        <v>4457.1</v>
      </c>
      <c r="J35" s="53">
        <v>0.03</v>
      </c>
      <c r="L35" s="50"/>
    </row>
    <row r="36" spans="1:10" s="11" customFormat="1" ht="20.25" customHeight="1">
      <c r="A36" s="17" t="s">
        <v>112</v>
      </c>
      <c r="B36" s="18" t="s">
        <v>9</v>
      </c>
      <c r="C36" s="20"/>
      <c r="D36" s="104">
        <v>12896.1</v>
      </c>
      <c r="E36" s="60"/>
      <c r="F36" s="109"/>
      <c r="G36" s="105">
        <f t="shared" si="1"/>
        <v>2.89</v>
      </c>
      <c r="H36" s="106">
        <f t="shared" si="2"/>
        <v>0.24</v>
      </c>
      <c r="I36" s="8">
        <v>4457.1</v>
      </c>
      <c r="J36" s="53">
        <v>0.19</v>
      </c>
    </row>
    <row r="37" spans="1:10" s="11" customFormat="1" ht="30" hidden="1">
      <c r="A37" s="17" t="s">
        <v>48</v>
      </c>
      <c r="B37" s="18" t="s">
        <v>12</v>
      </c>
      <c r="C37" s="20"/>
      <c r="D37" s="104">
        <f t="shared" si="0"/>
        <v>0</v>
      </c>
      <c r="E37" s="60"/>
      <c r="F37" s="109"/>
      <c r="G37" s="105">
        <f t="shared" si="1"/>
        <v>2.46</v>
      </c>
      <c r="H37" s="106">
        <f t="shared" si="2"/>
        <v>0.2</v>
      </c>
      <c r="I37" s="8">
        <v>4457.1</v>
      </c>
      <c r="J37" s="53">
        <v>0</v>
      </c>
    </row>
    <row r="38" spans="1:10" s="11" customFormat="1" ht="30" hidden="1">
      <c r="A38" s="17" t="s">
        <v>49</v>
      </c>
      <c r="B38" s="18" t="s">
        <v>12</v>
      </c>
      <c r="C38" s="20"/>
      <c r="D38" s="104">
        <f t="shared" si="0"/>
        <v>0</v>
      </c>
      <c r="E38" s="60"/>
      <c r="F38" s="109"/>
      <c r="G38" s="105">
        <f t="shared" si="1"/>
        <v>2.46</v>
      </c>
      <c r="H38" s="106">
        <f t="shared" si="2"/>
        <v>0.2</v>
      </c>
      <c r="I38" s="8">
        <v>4457.1</v>
      </c>
      <c r="J38" s="53">
        <v>0</v>
      </c>
    </row>
    <row r="39" spans="1:10" s="11" customFormat="1" ht="30" hidden="1">
      <c r="A39" s="17" t="s">
        <v>50</v>
      </c>
      <c r="B39" s="18" t="s">
        <v>12</v>
      </c>
      <c r="C39" s="20"/>
      <c r="D39" s="104">
        <f t="shared" si="0"/>
        <v>0</v>
      </c>
      <c r="E39" s="60"/>
      <c r="F39" s="109"/>
      <c r="G39" s="105">
        <f t="shared" si="1"/>
        <v>2.46</v>
      </c>
      <c r="H39" s="106">
        <f t="shared" si="2"/>
        <v>0.2</v>
      </c>
      <c r="I39" s="8">
        <v>4457.1</v>
      </c>
      <c r="J39" s="53">
        <v>0</v>
      </c>
    </row>
    <row r="40" spans="1:10" s="11" customFormat="1" ht="30">
      <c r="A40" s="17" t="s">
        <v>50</v>
      </c>
      <c r="B40" s="18" t="s">
        <v>12</v>
      </c>
      <c r="C40" s="20"/>
      <c r="D40" s="104">
        <v>12896.11</v>
      </c>
      <c r="E40" s="60"/>
      <c r="F40" s="109"/>
      <c r="G40" s="105">
        <f t="shared" si="1"/>
        <v>2.89</v>
      </c>
      <c r="H40" s="106">
        <f t="shared" si="2"/>
        <v>0.24</v>
      </c>
      <c r="I40" s="8">
        <v>4457.1</v>
      </c>
      <c r="J40" s="53"/>
    </row>
    <row r="41" spans="1:10" s="11" customFormat="1" ht="30">
      <c r="A41" s="17" t="s">
        <v>23</v>
      </c>
      <c r="B41" s="18"/>
      <c r="C41" s="20">
        <f>F41*12</f>
        <v>0</v>
      </c>
      <c r="D41" s="104">
        <f t="shared" si="0"/>
        <v>11231.89</v>
      </c>
      <c r="E41" s="60">
        <f>H41*12</f>
        <v>2.52</v>
      </c>
      <c r="F41" s="109"/>
      <c r="G41" s="105">
        <f>H41*12</f>
        <v>2.52</v>
      </c>
      <c r="H41" s="106">
        <v>0.21</v>
      </c>
      <c r="I41" s="8">
        <v>4457.1</v>
      </c>
      <c r="J41" s="53">
        <v>0.14</v>
      </c>
    </row>
    <row r="42" spans="1:10" s="8" customFormat="1" ht="15">
      <c r="A42" s="17" t="s">
        <v>25</v>
      </c>
      <c r="B42" s="18" t="s">
        <v>26</v>
      </c>
      <c r="C42" s="20">
        <f>F42*12</f>
        <v>0</v>
      </c>
      <c r="D42" s="104">
        <f t="shared" si="0"/>
        <v>3209.11</v>
      </c>
      <c r="E42" s="60">
        <f>H42*12</f>
        <v>0.72</v>
      </c>
      <c r="F42" s="109"/>
      <c r="G42" s="105">
        <f>H42*12</f>
        <v>0.72</v>
      </c>
      <c r="H42" s="106">
        <v>0.06</v>
      </c>
      <c r="I42" s="8">
        <v>4457.1</v>
      </c>
      <c r="J42" s="53">
        <v>0.03</v>
      </c>
    </row>
    <row r="43" spans="1:10" s="8" customFormat="1" ht="15">
      <c r="A43" s="17" t="s">
        <v>27</v>
      </c>
      <c r="B43" s="23" t="s">
        <v>28</v>
      </c>
      <c r="C43" s="24">
        <f>F43*12</f>
        <v>0</v>
      </c>
      <c r="D43" s="104">
        <f>G43*I43</f>
        <v>2139.41</v>
      </c>
      <c r="E43" s="110">
        <f>H43*12</f>
        <v>0.48</v>
      </c>
      <c r="F43" s="111"/>
      <c r="G43" s="105">
        <f>12*H43</f>
        <v>0.48</v>
      </c>
      <c r="H43" s="106">
        <v>0.04</v>
      </c>
      <c r="I43" s="8">
        <v>4457.1</v>
      </c>
      <c r="J43" s="53">
        <v>0.02</v>
      </c>
    </row>
    <row r="44" spans="1:10" s="59" customFormat="1" ht="30">
      <c r="A44" s="58" t="s">
        <v>24</v>
      </c>
      <c r="B44" s="57" t="s">
        <v>80</v>
      </c>
      <c r="C44" s="60">
        <f>F44*12</f>
        <v>0</v>
      </c>
      <c r="D44" s="104">
        <f>G44*I44</f>
        <v>2674.26</v>
      </c>
      <c r="E44" s="60">
        <f>H44*12</f>
        <v>0.6</v>
      </c>
      <c r="F44" s="109"/>
      <c r="G44" s="105">
        <f>12*H44</f>
        <v>0.6</v>
      </c>
      <c r="H44" s="106">
        <v>0.05</v>
      </c>
      <c r="I44" s="8">
        <v>4457.1</v>
      </c>
      <c r="J44" s="61">
        <v>0.03</v>
      </c>
    </row>
    <row r="45" spans="1:10" s="19" customFormat="1" ht="15">
      <c r="A45" s="17" t="s">
        <v>35</v>
      </c>
      <c r="B45" s="18"/>
      <c r="C45" s="12"/>
      <c r="D45" s="105">
        <f>D46+D47+D48+D49+D50+D51+D52+D53+D54+D55+D57</f>
        <v>20921.3</v>
      </c>
      <c r="E45" s="105"/>
      <c r="F45" s="109"/>
      <c r="G45" s="105">
        <f>D45/I45</f>
        <v>4.69</v>
      </c>
      <c r="H45" s="106">
        <f>G45/12</f>
        <v>0.39</v>
      </c>
      <c r="I45" s="8">
        <v>4457.1</v>
      </c>
      <c r="J45" s="53">
        <v>0.46</v>
      </c>
    </row>
    <row r="46" spans="1:10" s="11" customFormat="1" ht="30" customHeight="1">
      <c r="A46" s="21" t="s">
        <v>123</v>
      </c>
      <c r="B46" s="16" t="s">
        <v>17</v>
      </c>
      <c r="C46" s="22"/>
      <c r="D46" s="89">
        <v>622.74</v>
      </c>
      <c r="E46" s="99"/>
      <c r="F46" s="100"/>
      <c r="G46" s="99"/>
      <c r="H46" s="100"/>
      <c r="I46" s="8">
        <v>4457.1</v>
      </c>
      <c r="J46" s="13">
        <v>0.01</v>
      </c>
    </row>
    <row r="47" spans="1:10" s="11" customFormat="1" ht="15">
      <c r="A47" s="21" t="s">
        <v>18</v>
      </c>
      <c r="B47" s="16" t="s">
        <v>22</v>
      </c>
      <c r="C47" s="22">
        <f>F47*12</f>
        <v>0</v>
      </c>
      <c r="D47" s="89">
        <v>459.48</v>
      </c>
      <c r="E47" s="99">
        <f>H47*12</f>
        <v>0</v>
      </c>
      <c r="F47" s="100"/>
      <c r="G47" s="99"/>
      <c r="H47" s="100"/>
      <c r="I47" s="8">
        <v>4457.1</v>
      </c>
      <c r="J47" s="13">
        <v>0.01</v>
      </c>
    </row>
    <row r="48" spans="1:10" s="11" customFormat="1" ht="15">
      <c r="A48" s="21" t="s">
        <v>110</v>
      </c>
      <c r="B48" s="63" t="s">
        <v>17</v>
      </c>
      <c r="C48" s="22"/>
      <c r="D48" s="89">
        <v>818.74</v>
      </c>
      <c r="E48" s="99"/>
      <c r="F48" s="100"/>
      <c r="G48" s="99"/>
      <c r="H48" s="100"/>
      <c r="I48" s="8">
        <v>4457.1</v>
      </c>
      <c r="J48" s="13"/>
    </row>
    <row r="49" spans="1:10" s="11" customFormat="1" ht="15">
      <c r="A49" s="21" t="s">
        <v>57</v>
      </c>
      <c r="B49" s="16" t="s">
        <v>17</v>
      </c>
      <c r="C49" s="22">
        <f>F49*12</f>
        <v>0</v>
      </c>
      <c r="D49" s="89">
        <v>875.61</v>
      </c>
      <c r="E49" s="99">
        <f>H49*12</f>
        <v>0</v>
      </c>
      <c r="F49" s="100"/>
      <c r="G49" s="99"/>
      <c r="H49" s="100"/>
      <c r="I49" s="8">
        <v>4457.1</v>
      </c>
      <c r="J49" s="13">
        <v>0.01</v>
      </c>
    </row>
    <row r="50" spans="1:10" s="11" customFormat="1" ht="15">
      <c r="A50" s="21" t="s">
        <v>19</v>
      </c>
      <c r="B50" s="16" t="s">
        <v>17</v>
      </c>
      <c r="C50" s="22">
        <f>F50*12</f>
        <v>0</v>
      </c>
      <c r="D50" s="89">
        <v>3903.72</v>
      </c>
      <c r="E50" s="99">
        <f>H50*12</f>
        <v>0</v>
      </c>
      <c r="F50" s="100"/>
      <c r="G50" s="99"/>
      <c r="H50" s="100"/>
      <c r="I50" s="8">
        <v>4457.1</v>
      </c>
      <c r="J50" s="13">
        <v>0.05</v>
      </c>
    </row>
    <row r="51" spans="1:10" s="11" customFormat="1" ht="15">
      <c r="A51" s="21" t="s">
        <v>20</v>
      </c>
      <c r="B51" s="16" t="s">
        <v>17</v>
      </c>
      <c r="C51" s="22">
        <f>F51*12</f>
        <v>0</v>
      </c>
      <c r="D51" s="89">
        <v>918.95</v>
      </c>
      <c r="E51" s="99">
        <f>H51*12</f>
        <v>0</v>
      </c>
      <c r="F51" s="100"/>
      <c r="G51" s="99"/>
      <c r="H51" s="100"/>
      <c r="I51" s="8">
        <v>4457.1</v>
      </c>
      <c r="J51" s="13">
        <v>0.01</v>
      </c>
    </row>
    <row r="52" spans="1:10" s="11" customFormat="1" ht="15">
      <c r="A52" s="21" t="s">
        <v>53</v>
      </c>
      <c r="B52" s="16" t="s">
        <v>17</v>
      </c>
      <c r="C52" s="22"/>
      <c r="D52" s="89">
        <v>437.79</v>
      </c>
      <c r="E52" s="99"/>
      <c r="F52" s="100"/>
      <c r="G52" s="99"/>
      <c r="H52" s="100"/>
      <c r="I52" s="8">
        <v>4457.1</v>
      </c>
      <c r="J52" s="13">
        <v>0.01</v>
      </c>
    </row>
    <row r="53" spans="1:10" s="11" customFormat="1" ht="15">
      <c r="A53" s="21" t="s">
        <v>54</v>
      </c>
      <c r="B53" s="16" t="s">
        <v>22</v>
      </c>
      <c r="C53" s="22"/>
      <c r="D53" s="89">
        <v>1751.23</v>
      </c>
      <c r="E53" s="99"/>
      <c r="F53" s="100"/>
      <c r="G53" s="99"/>
      <c r="H53" s="100"/>
      <c r="I53" s="8">
        <v>4457.1</v>
      </c>
      <c r="J53" s="13">
        <v>0.02</v>
      </c>
    </row>
    <row r="54" spans="1:10" s="11" customFormat="1" ht="25.5">
      <c r="A54" s="21" t="s">
        <v>21</v>
      </c>
      <c r="B54" s="16" t="s">
        <v>17</v>
      </c>
      <c r="C54" s="22">
        <f>F54*12</f>
        <v>0</v>
      </c>
      <c r="D54" s="89">
        <v>4160.57</v>
      </c>
      <c r="E54" s="99">
        <f>H54*12</f>
        <v>0</v>
      </c>
      <c r="F54" s="100"/>
      <c r="G54" s="99"/>
      <c r="H54" s="100"/>
      <c r="I54" s="8">
        <v>4457.1</v>
      </c>
      <c r="J54" s="13">
        <v>0.06</v>
      </c>
    </row>
    <row r="55" spans="1:10" s="11" customFormat="1" ht="25.5">
      <c r="A55" s="21" t="s">
        <v>124</v>
      </c>
      <c r="B55" s="16" t="s">
        <v>17</v>
      </c>
      <c r="C55" s="22"/>
      <c r="D55" s="89">
        <v>3488.61</v>
      </c>
      <c r="E55" s="99"/>
      <c r="F55" s="100"/>
      <c r="G55" s="99"/>
      <c r="H55" s="100"/>
      <c r="I55" s="8">
        <v>4457.1</v>
      </c>
      <c r="J55" s="13">
        <v>0.01</v>
      </c>
    </row>
    <row r="56" spans="1:10" s="11" customFormat="1" ht="15" hidden="1">
      <c r="A56" s="35"/>
      <c r="B56" s="16"/>
      <c r="C56" s="22"/>
      <c r="D56" s="89"/>
      <c r="E56" s="99"/>
      <c r="F56" s="100"/>
      <c r="G56" s="99"/>
      <c r="H56" s="100"/>
      <c r="I56" s="8">
        <v>4457.1</v>
      </c>
      <c r="J56" s="13"/>
    </row>
    <row r="57" spans="1:10" s="11" customFormat="1" ht="25.5">
      <c r="A57" s="35" t="s">
        <v>130</v>
      </c>
      <c r="B57" s="63" t="s">
        <v>12</v>
      </c>
      <c r="C57" s="36"/>
      <c r="D57" s="112">
        <v>3483.86</v>
      </c>
      <c r="E57" s="113"/>
      <c r="F57" s="100"/>
      <c r="G57" s="113"/>
      <c r="H57" s="114"/>
      <c r="I57" s="8">
        <v>4457.1</v>
      </c>
      <c r="J57" s="90"/>
    </row>
    <row r="58" spans="1:10" s="19" customFormat="1" ht="30">
      <c r="A58" s="17" t="s">
        <v>42</v>
      </c>
      <c r="B58" s="18"/>
      <c r="C58" s="12"/>
      <c r="D58" s="105">
        <f>D59+D60+D61+D63+D64+D68</f>
        <v>17679.45</v>
      </c>
      <c r="E58" s="105"/>
      <c r="F58" s="109"/>
      <c r="G58" s="105">
        <f>D58/I58</f>
        <v>3.97</v>
      </c>
      <c r="H58" s="106">
        <f>G58/12</f>
        <v>0.33</v>
      </c>
      <c r="I58" s="8">
        <v>4457.1</v>
      </c>
      <c r="J58" s="53">
        <v>0.35</v>
      </c>
    </row>
    <row r="59" spans="1:10" s="11" customFormat="1" ht="15">
      <c r="A59" s="21" t="s">
        <v>36</v>
      </c>
      <c r="B59" s="16" t="s">
        <v>58</v>
      </c>
      <c r="C59" s="22"/>
      <c r="D59" s="89">
        <v>2626.83</v>
      </c>
      <c r="E59" s="99"/>
      <c r="F59" s="100"/>
      <c r="G59" s="99"/>
      <c r="H59" s="100"/>
      <c r="I59" s="8">
        <v>4457.1</v>
      </c>
      <c r="J59" s="13">
        <v>0.04</v>
      </c>
    </row>
    <row r="60" spans="1:10" s="11" customFormat="1" ht="25.5">
      <c r="A60" s="21" t="s">
        <v>37</v>
      </c>
      <c r="B60" s="16" t="s">
        <v>46</v>
      </c>
      <c r="C60" s="22"/>
      <c r="D60" s="89">
        <v>1751.23</v>
      </c>
      <c r="E60" s="99"/>
      <c r="F60" s="100"/>
      <c r="G60" s="99"/>
      <c r="H60" s="100"/>
      <c r="I60" s="8">
        <v>4457.1</v>
      </c>
      <c r="J60" s="13">
        <v>0.02</v>
      </c>
    </row>
    <row r="61" spans="1:10" s="11" customFormat="1" ht="15">
      <c r="A61" s="21" t="s">
        <v>62</v>
      </c>
      <c r="B61" s="16" t="s">
        <v>61</v>
      </c>
      <c r="C61" s="22"/>
      <c r="D61" s="89">
        <v>1837.85</v>
      </c>
      <c r="E61" s="99"/>
      <c r="F61" s="100"/>
      <c r="G61" s="99"/>
      <c r="H61" s="100"/>
      <c r="I61" s="8">
        <v>4457.1</v>
      </c>
      <c r="J61" s="13">
        <v>0.03</v>
      </c>
    </row>
    <row r="62" spans="1:10" s="11" customFormat="1" ht="25.5" hidden="1">
      <c r="A62" s="21" t="s">
        <v>59</v>
      </c>
      <c r="B62" s="16" t="s">
        <v>60</v>
      </c>
      <c r="C62" s="22"/>
      <c r="D62" s="89"/>
      <c r="E62" s="99"/>
      <c r="F62" s="100"/>
      <c r="G62" s="99"/>
      <c r="H62" s="100"/>
      <c r="I62" s="8">
        <v>4457.1</v>
      </c>
      <c r="J62" s="13">
        <v>0</v>
      </c>
    </row>
    <row r="63" spans="1:10" s="11" customFormat="1" ht="25.5">
      <c r="A63" s="21" t="s">
        <v>59</v>
      </c>
      <c r="B63" s="63" t="s">
        <v>60</v>
      </c>
      <c r="C63" s="22"/>
      <c r="D63" s="89">
        <v>1751.2</v>
      </c>
      <c r="E63" s="99"/>
      <c r="F63" s="100"/>
      <c r="G63" s="99"/>
      <c r="H63" s="100"/>
      <c r="I63" s="8">
        <v>4457.1</v>
      </c>
      <c r="J63" s="13">
        <v>0</v>
      </c>
    </row>
    <row r="64" spans="1:10" s="11" customFormat="1" ht="15">
      <c r="A64" s="35" t="s">
        <v>55</v>
      </c>
      <c r="B64" s="16" t="s">
        <v>9</v>
      </c>
      <c r="C64" s="36"/>
      <c r="D64" s="89">
        <v>6228.48</v>
      </c>
      <c r="E64" s="113"/>
      <c r="F64" s="100"/>
      <c r="G64" s="99"/>
      <c r="H64" s="100"/>
      <c r="I64" s="8">
        <v>4457.1</v>
      </c>
      <c r="J64" s="13">
        <v>0.1</v>
      </c>
    </row>
    <row r="65" spans="1:10" s="11" customFormat="1" ht="15" hidden="1">
      <c r="A65" s="35" t="s">
        <v>68</v>
      </c>
      <c r="B65" s="16" t="s">
        <v>17</v>
      </c>
      <c r="C65" s="22"/>
      <c r="D65" s="89">
        <f>G65*I65</f>
        <v>0</v>
      </c>
      <c r="E65" s="99"/>
      <c r="F65" s="100"/>
      <c r="G65" s="99">
        <f>H65*12</f>
        <v>0</v>
      </c>
      <c r="H65" s="100">
        <v>0</v>
      </c>
      <c r="I65" s="8">
        <v>4457.1</v>
      </c>
      <c r="J65" s="53">
        <v>0</v>
      </c>
    </row>
    <row r="66" spans="1:10" s="11" customFormat="1" ht="30" hidden="1">
      <c r="A66" s="17" t="s">
        <v>43</v>
      </c>
      <c r="B66" s="16"/>
      <c r="C66" s="22"/>
      <c r="D66" s="105">
        <v>0</v>
      </c>
      <c r="E66" s="99"/>
      <c r="F66" s="100"/>
      <c r="G66" s="105">
        <f>D66/I66</f>
        <v>0</v>
      </c>
      <c r="H66" s="106">
        <f>G66/12</f>
        <v>0</v>
      </c>
      <c r="I66" s="8">
        <v>4457.1</v>
      </c>
      <c r="J66" s="53">
        <v>0.04</v>
      </c>
    </row>
    <row r="67" spans="1:10" s="11" customFormat="1" ht="15" hidden="1">
      <c r="A67" s="21" t="s">
        <v>56</v>
      </c>
      <c r="B67" s="16" t="s">
        <v>9</v>
      </c>
      <c r="C67" s="22"/>
      <c r="D67" s="89">
        <f>G67*I67</f>
        <v>0</v>
      </c>
      <c r="E67" s="99"/>
      <c r="F67" s="100"/>
      <c r="G67" s="99">
        <f>H67*12</f>
        <v>0</v>
      </c>
      <c r="H67" s="100">
        <v>0</v>
      </c>
      <c r="I67" s="8">
        <v>4457.1</v>
      </c>
      <c r="J67" s="53">
        <v>0</v>
      </c>
    </row>
    <row r="68" spans="1:10" s="11" customFormat="1" ht="25.5">
      <c r="A68" s="21" t="s">
        <v>131</v>
      </c>
      <c r="B68" s="63" t="s">
        <v>12</v>
      </c>
      <c r="C68" s="22"/>
      <c r="D68" s="112">
        <v>3483.86</v>
      </c>
      <c r="E68" s="99"/>
      <c r="F68" s="100"/>
      <c r="G68" s="113"/>
      <c r="H68" s="114"/>
      <c r="I68" s="8">
        <v>4457.1</v>
      </c>
      <c r="J68" s="53"/>
    </row>
    <row r="69" spans="1:10" s="11" customFormat="1" ht="15">
      <c r="A69" s="17" t="s">
        <v>44</v>
      </c>
      <c r="B69" s="16"/>
      <c r="C69" s="22"/>
      <c r="D69" s="105">
        <f>D71+D72+D77+D78</f>
        <v>46215.29</v>
      </c>
      <c r="E69" s="99"/>
      <c r="F69" s="100"/>
      <c r="G69" s="105">
        <f>D69/I69</f>
        <v>10.37</v>
      </c>
      <c r="H69" s="106">
        <f>G69/12</f>
        <v>0.86</v>
      </c>
      <c r="I69" s="8">
        <v>4457.1</v>
      </c>
      <c r="J69" s="53">
        <v>0.27</v>
      </c>
    </row>
    <row r="70" spans="1:10" s="11" customFormat="1" ht="15" hidden="1">
      <c r="A70" s="21" t="s">
        <v>38</v>
      </c>
      <c r="B70" s="16" t="s">
        <v>9</v>
      </c>
      <c r="C70" s="22"/>
      <c r="D70" s="89">
        <f aca="true" t="shared" si="3" ref="D70:D76">G70*I70</f>
        <v>0</v>
      </c>
      <c r="E70" s="99"/>
      <c r="F70" s="100"/>
      <c r="G70" s="99">
        <f aca="true" t="shared" si="4" ref="G70:G76">H70*12</f>
        <v>0</v>
      </c>
      <c r="H70" s="100">
        <v>0</v>
      </c>
      <c r="I70" s="8">
        <v>4457.1</v>
      </c>
      <c r="J70" s="53">
        <v>0</v>
      </c>
    </row>
    <row r="71" spans="1:10" s="11" customFormat="1" ht="15">
      <c r="A71" s="21" t="s">
        <v>73</v>
      </c>
      <c r="B71" s="16" t="s">
        <v>17</v>
      </c>
      <c r="C71" s="22"/>
      <c r="D71" s="89">
        <v>12813.74</v>
      </c>
      <c r="E71" s="99"/>
      <c r="F71" s="100"/>
      <c r="G71" s="99"/>
      <c r="H71" s="100"/>
      <c r="I71" s="8">
        <v>4457.1</v>
      </c>
      <c r="J71" s="13">
        <v>0.19</v>
      </c>
    </row>
    <row r="72" spans="1:10" s="11" customFormat="1" ht="15">
      <c r="A72" s="21" t="s">
        <v>39</v>
      </c>
      <c r="B72" s="16" t="s">
        <v>17</v>
      </c>
      <c r="C72" s="22"/>
      <c r="D72" s="89">
        <v>915.28</v>
      </c>
      <c r="E72" s="99"/>
      <c r="F72" s="100"/>
      <c r="G72" s="99"/>
      <c r="H72" s="100"/>
      <c r="I72" s="8">
        <v>4457.1</v>
      </c>
      <c r="J72" s="13">
        <v>0.01</v>
      </c>
    </row>
    <row r="73" spans="1:10" s="11" customFormat="1" ht="25.5" hidden="1">
      <c r="A73" s="35" t="s">
        <v>69</v>
      </c>
      <c r="B73" s="16" t="s">
        <v>12</v>
      </c>
      <c r="C73" s="22"/>
      <c r="D73" s="89">
        <f t="shared" si="3"/>
        <v>0</v>
      </c>
      <c r="E73" s="99"/>
      <c r="F73" s="100"/>
      <c r="G73" s="99">
        <f t="shared" si="4"/>
        <v>0</v>
      </c>
      <c r="H73" s="100">
        <v>0</v>
      </c>
      <c r="I73" s="8">
        <v>4457.1</v>
      </c>
      <c r="J73" s="53">
        <v>0</v>
      </c>
    </row>
    <row r="74" spans="1:10" s="11" customFormat="1" ht="25.5" hidden="1">
      <c r="A74" s="35" t="s">
        <v>63</v>
      </c>
      <c r="B74" s="16" t="s">
        <v>12</v>
      </c>
      <c r="C74" s="22"/>
      <c r="D74" s="89">
        <f t="shared" si="3"/>
        <v>0</v>
      </c>
      <c r="E74" s="99"/>
      <c r="F74" s="100"/>
      <c r="G74" s="99">
        <f t="shared" si="4"/>
        <v>0</v>
      </c>
      <c r="H74" s="100">
        <v>0</v>
      </c>
      <c r="I74" s="8">
        <v>4457.1</v>
      </c>
      <c r="J74" s="53">
        <v>0</v>
      </c>
    </row>
    <row r="75" spans="1:10" s="11" customFormat="1" ht="25.5" hidden="1">
      <c r="A75" s="35" t="s">
        <v>70</v>
      </c>
      <c r="B75" s="16" t="s">
        <v>12</v>
      </c>
      <c r="C75" s="22"/>
      <c r="D75" s="89">
        <f t="shared" si="3"/>
        <v>0</v>
      </c>
      <c r="E75" s="99"/>
      <c r="F75" s="100"/>
      <c r="G75" s="99">
        <f t="shared" si="4"/>
        <v>0</v>
      </c>
      <c r="H75" s="100">
        <v>0</v>
      </c>
      <c r="I75" s="8">
        <v>4457.1</v>
      </c>
      <c r="J75" s="53">
        <v>0</v>
      </c>
    </row>
    <row r="76" spans="1:10" s="11" customFormat="1" ht="25.5" hidden="1">
      <c r="A76" s="35" t="s">
        <v>67</v>
      </c>
      <c r="B76" s="16" t="s">
        <v>12</v>
      </c>
      <c r="C76" s="22"/>
      <c r="D76" s="89">
        <f t="shared" si="3"/>
        <v>0</v>
      </c>
      <c r="E76" s="99"/>
      <c r="F76" s="100"/>
      <c r="G76" s="99">
        <f t="shared" si="4"/>
        <v>0</v>
      </c>
      <c r="H76" s="100">
        <v>0</v>
      </c>
      <c r="I76" s="8">
        <v>4457.1</v>
      </c>
      <c r="J76" s="53">
        <v>0</v>
      </c>
    </row>
    <row r="77" spans="1:10" s="11" customFormat="1" ht="15">
      <c r="A77" s="35" t="s">
        <v>125</v>
      </c>
      <c r="B77" s="63" t="s">
        <v>126</v>
      </c>
      <c r="C77" s="22"/>
      <c r="D77" s="112">
        <v>4045.84</v>
      </c>
      <c r="E77" s="99"/>
      <c r="F77" s="100"/>
      <c r="G77" s="113"/>
      <c r="H77" s="114"/>
      <c r="I77" s="8">
        <v>4457.1</v>
      </c>
      <c r="J77" s="53"/>
    </row>
    <row r="78" spans="1:10" s="11" customFormat="1" ht="15">
      <c r="A78" s="35" t="s">
        <v>128</v>
      </c>
      <c r="B78" s="63" t="s">
        <v>103</v>
      </c>
      <c r="C78" s="22"/>
      <c r="D78" s="112">
        <v>28440.43</v>
      </c>
      <c r="E78" s="99"/>
      <c r="F78" s="100"/>
      <c r="G78" s="113"/>
      <c r="H78" s="114"/>
      <c r="I78" s="8">
        <v>4457.1</v>
      </c>
      <c r="J78" s="53"/>
    </row>
    <row r="79" spans="1:10" s="11" customFormat="1" ht="15">
      <c r="A79" s="17" t="s">
        <v>45</v>
      </c>
      <c r="B79" s="16"/>
      <c r="C79" s="22"/>
      <c r="D79" s="105">
        <v>0</v>
      </c>
      <c r="E79" s="99"/>
      <c r="F79" s="100"/>
      <c r="G79" s="105">
        <f>D79/I79</f>
        <v>0</v>
      </c>
      <c r="H79" s="106">
        <f>G79/12</f>
        <v>0</v>
      </c>
      <c r="I79" s="8">
        <v>4457.1</v>
      </c>
      <c r="J79" s="53">
        <v>0.13</v>
      </c>
    </row>
    <row r="80" spans="1:10" s="11" customFormat="1" ht="15" hidden="1">
      <c r="A80" s="21" t="s">
        <v>41</v>
      </c>
      <c r="B80" s="16" t="s">
        <v>17</v>
      </c>
      <c r="C80" s="22"/>
      <c r="D80" s="89"/>
      <c r="E80" s="99"/>
      <c r="F80" s="100"/>
      <c r="G80" s="99"/>
      <c r="H80" s="100"/>
      <c r="I80" s="8">
        <v>4457.1</v>
      </c>
      <c r="J80" s="13">
        <v>0.01</v>
      </c>
    </row>
    <row r="81" spans="1:10" s="8" customFormat="1" ht="15">
      <c r="A81" s="17" t="s">
        <v>52</v>
      </c>
      <c r="B81" s="18"/>
      <c r="C81" s="12"/>
      <c r="D81" s="105">
        <f>D82+D84</f>
        <v>38778.06</v>
      </c>
      <c r="E81" s="105"/>
      <c r="F81" s="109"/>
      <c r="G81" s="105">
        <f>D81/I81</f>
        <v>8.7</v>
      </c>
      <c r="H81" s="106">
        <f>G81/12</f>
        <v>0.73</v>
      </c>
      <c r="I81" s="8">
        <v>4457.1</v>
      </c>
      <c r="J81" s="53">
        <v>0.02</v>
      </c>
    </row>
    <row r="82" spans="1:10" s="11" customFormat="1" ht="15">
      <c r="A82" s="21" t="s">
        <v>106</v>
      </c>
      <c r="B82" s="64" t="s">
        <v>103</v>
      </c>
      <c r="C82" s="22"/>
      <c r="D82" s="89">
        <v>16773.9</v>
      </c>
      <c r="E82" s="99"/>
      <c r="F82" s="100"/>
      <c r="G82" s="99"/>
      <c r="H82" s="100"/>
      <c r="I82" s="8">
        <v>4457.1</v>
      </c>
      <c r="J82" s="13">
        <v>0.02</v>
      </c>
    </row>
    <row r="83" spans="1:10" s="11" customFormat="1" ht="25.5" hidden="1">
      <c r="A83" s="21" t="s">
        <v>64</v>
      </c>
      <c r="B83" s="16" t="s">
        <v>12</v>
      </c>
      <c r="C83" s="22">
        <f>F83*12</f>
        <v>0</v>
      </c>
      <c r="D83" s="89"/>
      <c r="E83" s="99"/>
      <c r="F83" s="100"/>
      <c r="G83" s="99"/>
      <c r="H83" s="100">
        <v>0</v>
      </c>
      <c r="I83" s="8">
        <v>4457.1</v>
      </c>
      <c r="J83" s="53">
        <v>0</v>
      </c>
    </row>
    <row r="84" spans="1:10" s="11" customFormat="1" ht="15">
      <c r="A84" s="21" t="s">
        <v>107</v>
      </c>
      <c r="B84" s="64" t="s">
        <v>22</v>
      </c>
      <c r="C84" s="36"/>
      <c r="D84" s="112">
        <v>22004.16</v>
      </c>
      <c r="E84" s="113"/>
      <c r="F84" s="100"/>
      <c r="G84" s="113"/>
      <c r="H84" s="114"/>
      <c r="I84" s="8">
        <v>4457.1</v>
      </c>
      <c r="J84" s="53"/>
    </row>
    <row r="85" spans="1:10" s="8" customFormat="1" ht="15">
      <c r="A85" s="17" t="s">
        <v>51</v>
      </c>
      <c r="B85" s="18"/>
      <c r="C85" s="12"/>
      <c r="D85" s="105">
        <f>D86</f>
        <v>17351.79</v>
      </c>
      <c r="E85" s="105"/>
      <c r="F85" s="109"/>
      <c r="G85" s="105">
        <f>D85/I85</f>
        <v>3.89</v>
      </c>
      <c r="H85" s="106">
        <f>G85/12</f>
        <v>0.32</v>
      </c>
      <c r="I85" s="8">
        <v>4457.1</v>
      </c>
      <c r="J85" s="53">
        <v>0.33</v>
      </c>
    </row>
    <row r="86" spans="1:10" s="11" customFormat="1" ht="15.75" thickBot="1">
      <c r="A86" s="21" t="s">
        <v>65</v>
      </c>
      <c r="B86" s="16" t="s">
        <v>58</v>
      </c>
      <c r="C86" s="22"/>
      <c r="D86" s="89">
        <v>17351.79</v>
      </c>
      <c r="E86" s="99"/>
      <c r="F86" s="100"/>
      <c r="G86" s="99"/>
      <c r="H86" s="100"/>
      <c r="I86" s="8">
        <v>4457.1</v>
      </c>
      <c r="J86" s="13">
        <v>0.26</v>
      </c>
    </row>
    <row r="87" spans="1:10" s="11" customFormat="1" ht="25.5" customHeight="1" hidden="1">
      <c r="A87" s="38" t="s">
        <v>66</v>
      </c>
      <c r="B87" s="39" t="s">
        <v>17</v>
      </c>
      <c r="C87" s="40"/>
      <c r="D87" s="80"/>
      <c r="E87" s="81"/>
      <c r="F87" s="82"/>
      <c r="G87" s="81"/>
      <c r="H87" s="82">
        <v>0</v>
      </c>
      <c r="I87" s="8">
        <v>4457.1</v>
      </c>
      <c r="J87" s="53">
        <v>0</v>
      </c>
    </row>
    <row r="88" spans="1:10" s="8" customFormat="1" ht="38.25" thickBot="1">
      <c r="A88" s="73" t="s">
        <v>127</v>
      </c>
      <c r="B88" s="7" t="s">
        <v>12</v>
      </c>
      <c r="C88" s="42">
        <f>F88*12</f>
        <v>0</v>
      </c>
      <c r="D88" s="42">
        <f>G88*I88</f>
        <v>24068.34</v>
      </c>
      <c r="E88" s="42">
        <f>H88*12</f>
        <v>5.4</v>
      </c>
      <c r="F88" s="83"/>
      <c r="G88" s="42">
        <f>H88*12</f>
        <v>5.4</v>
      </c>
      <c r="H88" s="83">
        <v>0.45</v>
      </c>
      <c r="I88" s="8">
        <v>4457.1</v>
      </c>
      <c r="J88" s="53">
        <v>0.39</v>
      </c>
    </row>
    <row r="89" spans="1:10" s="8" customFormat="1" ht="19.5" hidden="1" thickBot="1">
      <c r="A89" s="70" t="s">
        <v>31</v>
      </c>
      <c r="B89" s="71"/>
      <c r="C89" s="72">
        <f>F89*12</f>
        <v>0</v>
      </c>
      <c r="D89" s="72"/>
      <c r="E89" s="72"/>
      <c r="F89" s="84"/>
      <c r="G89" s="72"/>
      <c r="H89" s="84"/>
      <c r="I89" s="8">
        <v>4458.2</v>
      </c>
      <c r="J89" s="53"/>
    </row>
    <row r="90" spans="1:10" s="11" customFormat="1" ht="15.75" hidden="1" thickBot="1">
      <c r="A90" s="21" t="s">
        <v>74</v>
      </c>
      <c r="B90" s="16"/>
      <c r="C90" s="22"/>
      <c r="D90" s="77"/>
      <c r="E90" s="78"/>
      <c r="F90" s="79"/>
      <c r="G90" s="78"/>
      <c r="H90" s="79"/>
      <c r="I90" s="8">
        <v>4458.2</v>
      </c>
      <c r="J90" s="50"/>
    </row>
    <row r="91" spans="1:10" s="11" customFormat="1" ht="15.75" hidden="1" thickBot="1">
      <c r="A91" s="21" t="s">
        <v>75</v>
      </c>
      <c r="B91" s="16"/>
      <c r="C91" s="22"/>
      <c r="D91" s="77"/>
      <c r="E91" s="78"/>
      <c r="F91" s="79"/>
      <c r="G91" s="78"/>
      <c r="H91" s="79"/>
      <c r="I91" s="8">
        <v>4458.2</v>
      </c>
      <c r="J91" s="50"/>
    </row>
    <row r="92" spans="1:10" s="11" customFormat="1" ht="15.75" hidden="1" thickBot="1">
      <c r="A92" s="21" t="s">
        <v>76</v>
      </c>
      <c r="B92" s="16"/>
      <c r="C92" s="22"/>
      <c r="D92" s="77"/>
      <c r="E92" s="78"/>
      <c r="F92" s="79"/>
      <c r="G92" s="78"/>
      <c r="H92" s="79"/>
      <c r="I92" s="8">
        <v>4458.2</v>
      </c>
      <c r="J92" s="50"/>
    </row>
    <row r="93" spans="1:10" s="11" customFormat="1" ht="15.75" hidden="1" thickBot="1">
      <c r="A93" s="21" t="s">
        <v>82</v>
      </c>
      <c r="B93" s="16"/>
      <c r="C93" s="22"/>
      <c r="D93" s="77"/>
      <c r="E93" s="78"/>
      <c r="F93" s="79"/>
      <c r="G93" s="78"/>
      <c r="H93" s="79"/>
      <c r="I93" s="8">
        <v>4458.2</v>
      </c>
      <c r="J93" s="50"/>
    </row>
    <row r="94" spans="1:10" s="11" customFormat="1" ht="15.75" hidden="1" thickBot="1">
      <c r="A94" s="21" t="s">
        <v>77</v>
      </c>
      <c r="B94" s="16"/>
      <c r="C94" s="22"/>
      <c r="D94" s="77"/>
      <c r="E94" s="78"/>
      <c r="F94" s="79"/>
      <c r="G94" s="78"/>
      <c r="H94" s="79"/>
      <c r="I94" s="8">
        <v>4458.2</v>
      </c>
      <c r="J94" s="50"/>
    </row>
    <row r="95" spans="1:10" s="11" customFormat="1" ht="15.75" hidden="1" thickBot="1">
      <c r="A95" s="38" t="s">
        <v>78</v>
      </c>
      <c r="B95" s="39"/>
      <c r="C95" s="40"/>
      <c r="D95" s="80"/>
      <c r="E95" s="81"/>
      <c r="F95" s="82"/>
      <c r="G95" s="81"/>
      <c r="H95" s="82"/>
      <c r="I95" s="8">
        <v>4458.2</v>
      </c>
      <c r="J95" s="50"/>
    </row>
    <row r="96" spans="1:9" s="8" customFormat="1" ht="19.5" thickBot="1">
      <c r="A96" s="31" t="s">
        <v>104</v>
      </c>
      <c r="B96" s="32" t="s">
        <v>11</v>
      </c>
      <c r="C96" s="42"/>
      <c r="D96" s="85">
        <f>G96*I96</f>
        <v>87154.63</v>
      </c>
      <c r="E96" s="42"/>
      <c r="F96" s="86"/>
      <c r="G96" s="85">
        <f>12*H96</f>
        <v>20.76</v>
      </c>
      <c r="H96" s="86">
        <v>1.73</v>
      </c>
      <c r="I96" s="8">
        <v>4198.2</v>
      </c>
    </row>
    <row r="97" spans="1:10" s="8" customFormat="1" ht="19.5" thickBot="1">
      <c r="A97" s="41" t="s">
        <v>32</v>
      </c>
      <c r="B97" s="7"/>
      <c r="C97" s="42">
        <f>F97*12</f>
        <v>0</v>
      </c>
      <c r="D97" s="86">
        <f>D96+D88+D85+D81+D79+D69+D66+D58+D45+D44+D43+D42+D41+D40+D36+D35+D34+D33+D32+D23+D15</f>
        <v>789085.18</v>
      </c>
      <c r="E97" s="86">
        <f>E96+E88+E85+E81+E79+E69+E66+E58+E45+E44+E43+E42+E41+E40+E36+E35+E34+E33+E32+E23+E15</f>
        <v>120.12</v>
      </c>
      <c r="F97" s="86">
        <f>F96+F88+F85+F81+F79+F69+F66+F58+F45+F44+F43+F42+F41+F40+F36+F35+F34+F33+F32+F23+F15</f>
        <v>0</v>
      </c>
      <c r="G97" s="86">
        <f>G96+G88+G85+G81+G79+G69+G66+G58+G45+G44+G43+G42+G41+G40+G36+G35+G34+G33+G32+G23+G15</f>
        <v>178.24</v>
      </c>
      <c r="H97" s="86">
        <f>H96+H88+H85+H81+H79+H69+H66+H58+H45+H44+H43+H42+H41+H40+H36+H35+H34+H33+H32+H23+H15</f>
        <v>14.85</v>
      </c>
      <c r="I97" s="8">
        <v>4457.1</v>
      </c>
      <c r="J97" s="53"/>
    </row>
    <row r="98" spans="1:10" s="8" customFormat="1" ht="18.75">
      <c r="A98" s="45"/>
      <c r="B98" s="46"/>
      <c r="C98" s="47"/>
      <c r="D98" s="87"/>
      <c r="E98" s="87"/>
      <c r="F98" s="87"/>
      <c r="G98" s="87"/>
      <c r="H98" s="87"/>
      <c r="J98" s="53"/>
    </row>
    <row r="99" spans="1:10" s="8" customFormat="1" ht="18.75">
      <c r="A99" s="45"/>
      <c r="B99" s="46"/>
      <c r="C99" s="47"/>
      <c r="D99" s="87"/>
      <c r="E99" s="47"/>
      <c r="F99" s="87"/>
      <c r="G99" s="47"/>
      <c r="H99" s="87"/>
      <c r="J99" s="53"/>
    </row>
    <row r="100" spans="1:10" s="8" customFormat="1" ht="18.75">
      <c r="A100" s="56"/>
      <c r="B100" s="46"/>
      <c r="C100" s="47"/>
      <c r="D100" s="87"/>
      <c r="E100" s="87"/>
      <c r="F100" s="87"/>
      <c r="G100" s="87"/>
      <c r="H100" s="87"/>
      <c r="J100" s="53"/>
    </row>
    <row r="101" spans="1:10" s="8" customFormat="1" ht="19.5" thickBot="1">
      <c r="A101" s="45"/>
      <c r="B101" s="46"/>
      <c r="C101" s="47"/>
      <c r="D101" s="87"/>
      <c r="E101" s="47"/>
      <c r="F101" s="87"/>
      <c r="G101" s="47"/>
      <c r="H101" s="87"/>
      <c r="J101" s="53"/>
    </row>
    <row r="102" spans="1:10" s="8" customFormat="1" ht="30.75" thickBot="1">
      <c r="A102" s="41" t="s">
        <v>98</v>
      </c>
      <c r="B102" s="7"/>
      <c r="C102" s="42">
        <f>F102*12</f>
        <v>0</v>
      </c>
      <c r="D102" s="42">
        <f>D103+D104+D105</f>
        <v>296963.54</v>
      </c>
      <c r="E102" s="42">
        <f>E103+E104+E105</f>
        <v>0</v>
      </c>
      <c r="F102" s="42">
        <f>F103+F104+F105</f>
        <v>0</v>
      </c>
      <c r="G102" s="42">
        <f>G103+G104+G105</f>
        <v>66.62</v>
      </c>
      <c r="H102" s="42">
        <f>H103+H104+H105</f>
        <v>5.55</v>
      </c>
      <c r="I102" s="8">
        <v>4457.1</v>
      </c>
      <c r="J102" s="53"/>
    </row>
    <row r="103" spans="1:10" s="96" customFormat="1" ht="18.75" customHeight="1">
      <c r="A103" s="91" t="s">
        <v>115</v>
      </c>
      <c r="B103" s="92"/>
      <c r="C103" s="93"/>
      <c r="D103" s="94">
        <v>205702.91</v>
      </c>
      <c r="E103" s="93"/>
      <c r="F103" s="94"/>
      <c r="G103" s="93">
        <f>D103/I103</f>
        <v>46.15</v>
      </c>
      <c r="H103" s="95">
        <f>G103/12</f>
        <v>3.85</v>
      </c>
      <c r="I103" s="8">
        <v>4457.1</v>
      </c>
      <c r="J103" s="61"/>
    </row>
    <row r="104" spans="1:10" s="102" customFormat="1" ht="15">
      <c r="A104" s="97" t="s">
        <v>134</v>
      </c>
      <c r="B104" s="98"/>
      <c r="C104" s="99"/>
      <c r="D104" s="89">
        <v>90538.21</v>
      </c>
      <c r="E104" s="99"/>
      <c r="F104" s="100"/>
      <c r="G104" s="99">
        <f>D104/I104</f>
        <v>20.31</v>
      </c>
      <c r="H104" s="100">
        <f>G104/12</f>
        <v>1.69</v>
      </c>
      <c r="I104" s="8">
        <v>4457.1</v>
      </c>
      <c r="J104" s="101"/>
    </row>
    <row r="105" spans="1:10" s="102" customFormat="1" ht="15">
      <c r="A105" s="97" t="s">
        <v>120</v>
      </c>
      <c r="B105" s="98"/>
      <c r="C105" s="99"/>
      <c r="D105" s="89">
        <v>722.42</v>
      </c>
      <c r="E105" s="99"/>
      <c r="F105" s="100"/>
      <c r="G105" s="99">
        <f>D105/I105</f>
        <v>0.16</v>
      </c>
      <c r="H105" s="100">
        <f>G105/12</f>
        <v>0.01</v>
      </c>
      <c r="I105" s="8">
        <v>4457.1</v>
      </c>
      <c r="J105" s="101"/>
    </row>
    <row r="106" spans="1:10" s="8" customFormat="1" ht="18.75">
      <c r="A106" s="45"/>
      <c r="B106" s="46"/>
      <c r="C106" s="47"/>
      <c r="D106" s="87"/>
      <c r="E106" s="47"/>
      <c r="F106" s="87"/>
      <c r="G106" s="47"/>
      <c r="H106" s="87"/>
      <c r="J106" s="53"/>
    </row>
    <row r="107" spans="1:10" s="8" customFormat="1" ht="19.5" thickBot="1">
      <c r="A107" s="45"/>
      <c r="B107" s="46"/>
      <c r="C107" s="47"/>
      <c r="D107" s="87"/>
      <c r="E107" s="47"/>
      <c r="F107" s="87"/>
      <c r="G107" s="47"/>
      <c r="H107" s="87"/>
      <c r="J107" s="53"/>
    </row>
    <row r="108" spans="1:10" s="8" customFormat="1" ht="19.5" thickBot="1">
      <c r="A108" s="41" t="s">
        <v>97</v>
      </c>
      <c r="B108" s="7"/>
      <c r="C108" s="42"/>
      <c r="D108" s="88">
        <f>D97+D102</f>
        <v>1086048.72</v>
      </c>
      <c r="E108" s="88">
        <f>E97+E102</f>
        <v>120.12</v>
      </c>
      <c r="F108" s="88">
        <f>F97+F102</f>
        <v>0</v>
      </c>
      <c r="G108" s="88">
        <f>G97+G102</f>
        <v>244.86</v>
      </c>
      <c r="H108" s="86">
        <f>H97+H102</f>
        <v>20.4</v>
      </c>
      <c r="J108" s="53"/>
    </row>
    <row r="109" spans="1:10" s="25" customFormat="1" ht="19.5">
      <c r="A109" s="48"/>
      <c r="B109" s="49"/>
      <c r="C109" s="49"/>
      <c r="D109" s="49"/>
      <c r="E109" s="49"/>
      <c r="F109" s="49"/>
      <c r="G109" s="49"/>
      <c r="H109" s="49"/>
      <c r="J109" s="54"/>
    </row>
    <row r="110" spans="1:10" s="27" customFormat="1" ht="12.75">
      <c r="A110" s="26"/>
      <c r="J110" s="55"/>
    </row>
    <row r="111" spans="1:10" s="25" customFormat="1" ht="19.5">
      <c r="A111" s="28"/>
      <c r="B111" s="29"/>
      <c r="C111" s="30"/>
      <c r="D111" s="30"/>
      <c r="E111" s="30"/>
      <c r="F111" s="30"/>
      <c r="G111" s="30"/>
      <c r="H111" s="30"/>
      <c r="J111" s="54"/>
    </row>
    <row r="112" spans="1:10" s="27" customFormat="1" ht="14.25">
      <c r="A112" s="123" t="s">
        <v>29</v>
      </c>
      <c r="B112" s="123"/>
      <c r="C112" s="123"/>
      <c r="D112" s="123"/>
      <c r="E112" s="123"/>
      <c r="F112" s="123"/>
      <c r="J112" s="55"/>
    </row>
    <row r="113" s="27" customFormat="1" ht="12.75">
      <c r="J113" s="55"/>
    </row>
    <row r="114" spans="1:10" s="27" customFormat="1" ht="12.75">
      <c r="A114" s="26" t="s">
        <v>30</v>
      </c>
      <c r="J114" s="55"/>
    </row>
    <row r="115" s="27" customFormat="1" ht="12.75">
      <c r="J115" s="55"/>
    </row>
    <row r="116" s="27" customFormat="1" ht="12.75">
      <c r="J116" s="55"/>
    </row>
    <row r="117" s="27" customFormat="1" ht="12.75">
      <c r="J117" s="55"/>
    </row>
    <row r="118" s="27" customFormat="1" ht="12.75">
      <c r="J118" s="55"/>
    </row>
    <row r="119" s="27" customFormat="1" ht="12.75">
      <c r="J119" s="55"/>
    </row>
    <row r="120" s="27" customFormat="1" ht="12.75">
      <c r="J120" s="55"/>
    </row>
    <row r="121" s="27" customFormat="1" ht="12.75">
      <c r="J121" s="55"/>
    </row>
    <row r="122" s="27" customFormat="1" ht="12.75">
      <c r="J122" s="55"/>
    </row>
    <row r="123" s="27" customFormat="1" ht="12.75">
      <c r="J123" s="55"/>
    </row>
    <row r="124" s="27" customFormat="1" ht="12.75">
      <c r="J124" s="55"/>
    </row>
    <row r="125" s="27" customFormat="1" ht="12.75">
      <c r="J125" s="55"/>
    </row>
    <row r="126" s="27" customFormat="1" ht="12.75">
      <c r="J126" s="55"/>
    </row>
    <row r="127" s="27" customFormat="1" ht="12.75">
      <c r="J127" s="55"/>
    </row>
    <row r="128" s="27" customFormat="1" ht="12.75">
      <c r="J128" s="55"/>
    </row>
    <row r="129" s="27" customFormat="1" ht="12.75">
      <c r="J129" s="55"/>
    </row>
    <row r="130" s="27" customFormat="1" ht="12.75">
      <c r="J130" s="55"/>
    </row>
    <row r="131" s="27" customFormat="1" ht="12.75">
      <c r="J131" s="55"/>
    </row>
    <row r="132" s="27" customFormat="1" ht="12.75">
      <c r="J132" s="55"/>
    </row>
  </sheetData>
  <sheetProtection/>
  <mergeCells count="13">
    <mergeCell ref="A112:F112"/>
    <mergeCell ref="A7:H7"/>
    <mergeCell ref="A8:H8"/>
    <mergeCell ref="A9:H9"/>
    <mergeCell ref="A10:H10"/>
    <mergeCell ref="A11:H11"/>
    <mergeCell ref="A14:H14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1"/>
  <sheetViews>
    <sheetView zoomScale="75" zoomScaleNormal="75" zoomScalePageLayoutView="0" workbookViewId="0" topLeftCell="A52">
      <selection activeCell="L102" sqref="L102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51" hidden="1" customWidth="1"/>
    <col min="11" max="14" width="15.375" style="1" customWidth="1"/>
    <col min="15" max="16384" width="9.125" style="1" customWidth="1"/>
  </cols>
  <sheetData>
    <row r="1" spans="1:8" ht="16.5" customHeight="1">
      <c r="A1" s="125" t="s">
        <v>0</v>
      </c>
      <c r="B1" s="126"/>
      <c r="C1" s="126"/>
      <c r="D1" s="126"/>
      <c r="E1" s="126"/>
      <c r="F1" s="126"/>
      <c r="G1" s="126"/>
      <c r="H1" s="126"/>
    </row>
    <row r="2" spans="2:8" ht="12.75" customHeight="1">
      <c r="B2" s="127" t="s">
        <v>1</v>
      </c>
      <c r="C2" s="127"/>
      <c r="D2" s="127"/>
      <c r="E2" s="127"/>
      <c r="F2" s="127"/>
      <c r="G2" s="126"/>
      <c r="H2" s="126"/>
    </row>
    <row r="3" spans="1:8" ht="22.5" customHeight="1">
      <c r="A3" s="62" t="s">
        <v>114</v>
      </c>
      <c r="B3" s="127" t="s">
        <v>2</v>
      </c>
      <c r="C3" s="127"/>
      <c r="D3" s="127"/>
      <c r="E3" s="127"/>
      <c r="F3" s="127"/>
      <c r="G3" s="126"/>
      <c r="H3" s="126"/>
    </row>
    <row r="4" spans="2:8" ht="14.25" customHeight="1">
      <c r="B4" s="127" t="s">
        <v>33</v>
      </c>
      <c r="C4" s="127"/>
      <c r="D4" s="127"/>
      <c r="E4" s="127"/>
      <c r="F4" s="127"/>
      <c r="G4" s="126"/>
      <c r="H4" s="126"/>
    </row>
    <row r="5" spans="1:10" ht="39.75" customHeight="1">
      <c r="A5" s="124"/>
      <c r="B5" s="130"/>
      <c r="C5" s="130"/>
      <c r="D5" s="130"/>
      <c r="E5" s="130"/>
      <c r="F5" s="130"/>
      <c r="G5" s="130"/>
      <c r="H5" s="130"/>
      <c r="J5" s="1"/>
    </row>
    <row r="6" spans="1:10" ht="39.75" customHeight="1">
      <c r="A6" s="124"/>
      <c r="B6" s="124"/>
      <c r="C6" s="124"/>
      <c r="D6" s="124"/>
      <c r="E6" s="124"/>
      <c r="F6" s="124"/>
      <c r="G6" s="124"/>
      <c r="H6" s="124"/>
      <c r="J6" s="1"/>
    </row>
    <row r="7" spans="1:10" ht="22.5" customHeight="1">
      <c r="A7" s="131" t="s">
        <v>121</v>
      </c>
      <c r="B7" s="131"/>
      <c r="C7" s="131"/>
      <c r="D7" s="131"/>
      <c r="E7" s="131"/>
      <c r="F7" s="131"/>
      <c r="G7" s="131"/>
      <c r="H7" s="131"/>
      <c r="J7" s="1"/>
    </row>
    <row r="8" spans="1:10" s="2" customFormat="1" ht="22.5" customHeight="1">
      <c r="A8" s="128" t="s">
        <v>3</v>
      </c>
      <c r="B8" s="128"/>
      <c r="C8" s="128"/>
      <c r="D8" s="128"/>
      <c r="E8" s="129"/>
      <c r="F8" s="129"/>
      <c r="G8" s="129"/>
      <c r="H8" s="129"/>
      <c r="J8" s="52"/>
    </row>
    <row r="9" spans="1:8" s="3" customFormat="1" ht="18.75" customHeight="1">
      <c r="A9" s="128" t="s">
        <v>133</v>
      </c>
      <c r="B9" s="128"/>
      <c r="C9" s="128"/>
      <c r="D9" s="128"/>
      <c r="E9" s="129"/>
      <c r="F9" s="129"/>
      <c r="G9" s="129"/>
      <c r="H9" s="129"/>
    </row>
    <row r="10" spans="1:8" s="4" customFormat="1" ht="17.25" customHeight="1">
      <c r="A10" s="115" t="s">
        <v>72</v>
      </c>
      <c r="B10" s="115"/>
      <c r="C10" s="115"/>
      <c r="D10" s="115"/>
      <c r="E10" s="116"/>
      <c r="F10" s="116"/>
      <c r="G10" s="116"/>
      <c r="H10" s="116"/>
    </row>
    <row r="11" spans="1:8" s="3" customFormat="1" ht="30" customHeight="1" thickBot="1">
      <c r="A11" s="117" t="s">
        <v>79</v>
      </c>
      <c r="B11" s="117"/>
      <c r="C11" s="117"/>
      <c r="D11" s="117"/>
      <c r="E11" s="118"/>
      <c r="F11" s="118"/>
      <c r="G11" s="118"/>
      <c r="H11" s="118"/>
    </row>
    <row r="12" spans="1:10" s="8" customFormat="1" ht="139.5" customHeight="1" thickBot="1">
      <c r="A12" s="5" t="s">
        <v>4</v>
      </c>
      <c r="B12" s="6" t="s">
        <v>5</v>
      </c>
      <c r="C12" s="7" t="s">
        <v>6</v>
      </c>
      <c r="D12" s="7" t="s">
        <v>34</v>
      </c>
      <c r="E12" s="7" t="s">
        <v>6</v>
      </c>
      <c r="F12" s="74" t="s">
        <v>7</v>
      </c>
      <c r="G12" s="7" t="s">
        <v>6</v>
      </c>
      <c r="H12" s="74" t="s">
        <v>7</v>
      </c>
      <c r="J12" s="53"/>
    </row>
    <row r="13" spans="1:10" s="11" customFormat="1" ht="12.75">
      <c r="A13" s="9">
        <v>1</v>
      </c>
      <c r="B13" s="10">
        <v>2</v>
      </c>
      <c r="C13" s="10">
        <v>3</v>
      </c>
      <c r="D13" s="33"/>
      <c r="E13" s="10">
        <v>3</v>
      </c>
      <c r="F13" s="75">
        <v>4</v>
      </c>
      <c r="G13" s="34">
        <v>3</v>
      </c>
      <c r="H13" s="37">
        <v>4</v>
      </c>
      <c r="J13" s="50"/>
    </row>
    <row r="14" spans="1:10" s="11" customFormat="1" ht="49.5" customHeight="1">
      <c r="A14" s="119" t="s">
        <v>8</v>
      </c>
      <c r="B14" s="120"/>
      <c r="C14" s="120"/>
      <c r="D14" s="120"/>
      <c r="E14" s="120"/>
      <c r="F14" s="120"/>
      <c r="G14" s="121"/>
      <c r="H14" s="122"/>
      <c r="J14" s="50"/>
    </row>
    <row r="15" spans="1:10" s="8" customFormat="1" ht="21.75" customHeight="1">
      <c r="A15" s="14" t="s">
        <v>113</v>
      </c>
      <c r="B15" s="18"/>
      <c r="C15" s="12">
        <f>F15*12</f>
        <v>0</v>
      </c>
      <c r="D15" s="76">
        <f>G15*I15</f>
        <v>157781.34</v>
      </c>
      <c r="E15" s="12">
        <f>H15*12</f>
        <v>35.4</v>
      </c>
      <c r="F15" s="68"/>
      <c r="G15" s="12">
        <f>H15*12</f>
        <v>35.4</v>
      </c>
      <c r="H15" s="68">
        <f>H20+H22</f>
        <v>2.95</v>
      </c>
      <c r="I15" s="8">
        <v>4457.1</v>
      </c>
      <c r="J15" s="53">
        <v>2.24</v>
      </c>
    </row>
    <row r="16" spans="1:10" s="8" customFormat="1" ht="28.5" customHeight="1">
      <c r="A16" s="43" t="s">
        <v>83</v>
      </c>
      <c r="B16" s="44" t="s">
        <v>84</v>
      </c>
      <c r="C16" s="12"/>
      <c r="D16" s="76"/>
      <c r="E16" s="12"/>
      <c r="F16" s="68"/>
      <c r="G16" s="12"/>
      <c r="H16" s="68"/>
      <c r="I16" s="8">
        <v>4457.1</v>
      </c>
      <c r="J16" s="53"/>
    </row>
    <row r="17" spans="1:10" s="8" customFormat="1" ht="15">
      <c r="A17" s="43" t="s">
        <v>85</v>
      </c>
      <c r="B17" s="44" t="s">
        <v>84</v>
      </c>
      <c r="C17" s="12"/>
      <c r="D17" s="104"/>
      <c r="E17" s="105"/>
      <c r="F17" s="106"/>
      <c r="G17" s="105"/>
      <c r="H17" s="106"/>
      <c r="I17" s="8">
        <v>4457.1</v>
      </c>
      <c r="J17" s="53"/>
    </row>
    <row r="18" spans="1:10" s="8" customFormat="1" ht="15">
      <c r="A18" s="43" t="s">
        <v>86</v>
      </c>
      <c r="B18" s="44" t="s">
        <v>87</v>
      </c>
      <c r="C18" s="12"/>
      <c r="D18" s="104"/>
      <c r="E18" s="105"/>
      <c r="F18" s="106"/>
      <c r="G18" s="105"/>
      <c r="H18" s="106"/>
      <c r="I18" s="8">
        <v>4457.1</v>
      </c>
      <c r="J18" s="53"/>
    </row>
    <row r="19" spans="1:10" s="8" customFormat="1" ht="15">
      <c r="A19" s="43" t="s">
        <v>88</v>
      </c>
      <c r="B19" s="44" t="s">
        <v>84</v>
      </c>
      <c r="C19" s="12"/>
      <c r="D19" s="104"/>
      <c r="E19" s="105"/>
      <c r="F19" s="106"/>
      <c r="G19" s="105"/>
      <c r="H19" s="106"/>
      <c r="I19" s="8">
        <v>4457.1</v>
      </c>
      <c r="J19" s="53"/>
    </row>
    <row r="20" spans="1:10" s="8" customFormat="1" ht="15">
      <c r="A20" s="65" t="s">
        <v>108</v>
      </c>
      <c r="B20" s="66"/>
      <c r="C20" s="67"/>
      <c r="D20" s="107"/>
      <c r="E20" s="67"/>
      <c r="F20" s="108"/>
      <c r="G20" s="67"/>
      <c r="H20" s="106">
        <v>2.83</v>
      </c>
      <c r="I20" s="8">
        <v>4457.1</v>
      </c>
      <c r="J20" s="53"/>
    </row>
    <row r="21" spans="1:10" s="8" customFormat="1" ht="15">
      <c r="A21" s="69" t="s">
        <v>109</v>
      </c>
      <c r="B21" s="66" t="s">
        <v>84</v>
      </c>
      <c r="C21" s="67"/>
      <c r="D21" s="107"/>
      <c r="E21" s="67"/>
      <c r="F21" s="108"/>
      <c r="G21" s="67"/>
      <c r="H21" s="108">
        <v>0.12</v>
      </c>
      <c r="I21" s="8">
        <v>4457.1</v>
      </c>
      <c r="J21" s="53"/>
    </row>
    <row r="22" spans="1:10" s="8" customFormat="1" ht="15">
      <c r="A22" s="65" t="s">
        <v>108</v>
      </c>
      <c r="B22" s="66"/>
      <c r="C22" s="67"/>
      <c r="D22" s="107"/>
      <c r="E22" s="67"/>
      <c r="F22" s="108"/>
      <c r="G22" s="67"/>
      <c r="H22" s="106">
        <f>H21</f>
        <v>0.12</v>
      </c>
      <c r="I22" s="8">
        <v>4457.1</v>
      </c>
      <c r="J22" s="53"/>
    </row>
    <row r="23" spans="1:10" s="8" customFormat="1" ht="30">
      <c r="A23" s="14" t="s">
        <v>10</v>
      </c>
      <c r="B23" s="15"/>
      <c r="C23" s="12">
        <f>F23*12</f>
        <v>0</v>
      </c>
      <c r="D23" s="104">
        <f>G23*I23</f>
        <v>158851.04</v>
      </c>
      <c r="E23" s="105">
        <f>H23*12</f>
        <v>35.64</v>
      </c>
      <c r="F23" s="106"/>
      <c r="G23" s="105">
        <f>H23*12</f>
        <v>35.64</v>
      </c>
      <c r="H23" s="106">
        <v>2.97</v>
      </c>
      <c r="I23" s="8">
        <v>4457.1</v>
      </c>
      <c r="J23" s="53">
        <v>2</v>
      </c>
    </row>
    <row r="24" spans="1:10" s="8" customFormat="1" ht="15">
      <c r="A24" s="43" t="s">
        <v>89</v>
      </c>
      <c r="B24" s="44" t="s">
        <v>11</v>
      </c>
      <c r="C24" s="12"/>
      <c r="D24" s="104"/>
      <c r="E24" s="105"/>
      <c r="F24" s="106"/>
      <c r="G24" s="105"/>
      <c r="H24" s="106"/>
      <c r="I24" s="8">
        <v>4457.1</v>
      </c>
      <c r="J24" s="53"/>
    </row>
    <row r="25" spans="1:10" s="8" customFormat="1" ht="15">
      <c r="A25" s="43" t="s">
        <v>90</v>
      </c>
      <c r="B25" s="44" t="s">
        <v>11</v>
      </c>
      <c r="C25" s="12"/>
      <c r="D25" s="104"/>
      <c r="E25" s="105"/>
      <c r="F25" s="106"/>
      <c r="G25" s="105"/>
      <c r="H25" s="106"/>
      <c r="I25" s="8">
        <v>4457.1</v>
      </c>
      <c r="J25" s="53"/>
    </row>
    <row r="26" spans="1:10" s="8" customFormat="1" ht="15">
      <c r="A26" s="43" t="s">
        <v>99</v>
      </c>
      <c r="B26" s="44" t="s">
        <v>100</v>
      </c>
      <c r="C26" s="12"/>
      <c r="D26" s="104"/>
      <c r="E26" s="105"/>
      <c r="F26" s="106"/>
      <c r="G26" s="105"/>
      <c r="H26" s="106"/>
      <c r="I26" s="8">
        <v>4457.1</v>
      </c>
      <c r="J26" s="53"/>
    </row>
    <row r="27" spans="1:10" s="8" customFormat="1" ht="15">
      <c r="A27" s="43" t="s">
        <v>91</v>
      </c>
      <c r="B27" s="44" t="s">
        <v>11</v>
      </c>
      <c r="C27" s="12"/>
      <c r="D27" s="104"/>
      <c r="E27" s="105"/>
      <c r="F27" s="106"/>
      <c r="G27" s="105"/>
      <c r="H27" s="106"/>
      <c r="I27" s="8">
        <v>4457.1</v>
      </c>
      <c r="J27" s="53"/>
    </row>
    <row r="28" spans="1:10" s="8" customFormat="1" ht="25.5">
      <c r="A28" s="43" t="s">
        <v>92</v>
      </c>
      <c r="B28" s="44" t="s">
        <v>12</v>
      </c>
      <c r="C28" s="12"/>
      <c r="D28" s="104"/>
      <c r="E28" s="105"/>
      <c r="F28" s="106"/>
      <c r="G28" s="105"/>
      <c r="H28" s="106"/>
      <c r="I28" s="8">
        <v>4457.1</v>
      </c>
      <c r="J28" s="53"/>
    </row>
    <row r="29" spans="1:10" s="8" customFormat="1" ht="15">
      <c r="A29" s="43" t="s">
        <v>93</v>
      </c>
      <c r="B29" s="44" t="s">
        <v>11</v>
      </c>
      <c r="C29" s="12"/>
      <c r="D29" s="104"/>
      <c r="E29" s="105"/>
      <c r="F29" s="106"/>
      <c r="G29" s="105"/>
      <c r="H29" s="106"/>
      <c r="I29" s="8">
        <v>4457.1</v>
      </c>
      <c r="J29" s="53"/>
    </row>
    <row r="30" spans="1:10" s="8" customFormat="1" ht="15">
      <c r="A30" s="43" t="s">
        <v>94</v>
      </c>
      <c r="B30" s="44" t="s">
        <v>11</v>
      </c>
      <c r="C30" s="12"/>
      <c r="D30" s="104"/>
      <c r="E30" s="105"/>
      <c r="F30" s="106"/>
      <c r="G30" s="105"/>
      <c r="H30" s="106"/>
      <c r="I30" s="8">
        <v>4457.1</v>
      </c>
      <c r="J30" s="53"/>
    </row>
    <row r="31" spans="1:10" s="8" customFormat="1" ht="25.5">
      <c r="A31" s="43" t="s">
        <v>95</v>
      </c>
      <c r="B31" s="44" t="s">
        <v>96</v>
      </c>
      <c r="C31" s="12"/>
      <c r="D31" s="104"/>
      <c r="E31" s="105"/>
      <c r="F31" s="106"/>
      <c r="G31" s="105"/>
      <c r="H31" s="106"/>
      <c r="I31" s="8">
        <v>4457.1</v>
      </c>
      <c r="J31" s="53"/>
    </row>
    <row r="32" spans="1:10" s="19" customFormat="1" ht="15">
      <c r="A32" s="17" t="s">
        <v>13</v>
      </c>
      <c r="B32" s="18" t="s">
        <v>14</v>
      </c>
      <c r="C32" s="12">
        <f>F32*12</f>
        <v>0</v>
      </c>
      <c r="D32" s="104">
        <f aca="true" t="shared" si="0" ref="D32:D42">G32*I32</f>
        <v>40113.9</v>
      </c>
      <c r="E32" s="105">
        <f>H32*12</f>
        <v>9</v>
      </c>
      <c r="F32" s="109"/>
      <c r="G32" s="105">
        <f>H32*12</f>
        <v>9</v>
      </c>
      <c r="H32" s="106">
        <v>0.75</v>
      </c>
      <c r="I32" s="8">
        <v>4457.1</v>
      </c>
      <c r="J32" s="53">
        <v>0.6</v>
      </c>
    </row>
    <row r="33" spans="1:10" s="8" customFormat="1" ht="15">
      <c r="A33" s="17" t="s">
        <v>15</v>
      </c>
      <c r="B33" s="18" t="s">
        <v>16</v>
      </c>
      <c r="C33" s="12">
        <f>F33*12</f>
        <v>0</v>
      </c>
      <c r="D33" s="104">
        <f t="shared" si="0"/>
        <v>131038.74</v>
      </c>
      <c r="E33" s="105">
        <f>H33*12</f>
        <v>29.4</v>
      </c>
      <c r="F33" s="109"/>
      <c r="G33" s="105">
        <f>H33*12</f>
        <v>29.4</v>
      </c>
      <c r="H33" s="106">
        <v>2.45</v>
      </c>
      <c r="I33" s="8">
        <v>4457.1</v>
      </c>
      <c r="J33" s="53">
        <v>1.94</v>
      </c>
    </row>
    <row r="34" spans="1:10" s="11" customFormat="1" ht="30">
      <c r="A34" s="17" t="s">
        <v>47</v>
      </c>
      <c r="B34" s="18" t="s">
        <v>9</v>
      </c>
      <c r="C34" s="20"/>
      <c r="D34" s="104">
        <v>2042.21</v>
      </c>
      <c r="E34" s="60">
        <f>H34*12</f>
        <v>0.48</v>
      </c>
      <c r="F34" s="109"/>
      <c r="G34" s="105">
        <f aca="true" t="shared" si="1" ref="G34:G40">D34/I34</f>
        <v>0.46</v>
      </c>
      <c r="H34" s="106">
        <f aca="true" t="shared" si="2" ref="H34:H40">G34/12</f>
        <v>0.04</v>
      </c>
      <c r="I34" s="8">
        <v>4457.1</v>
      </c>
      <c r="J34" s="53">
        <v>0.03</v>
      </c>
    </row>
    <row r="35" spans="1:12" s="11" customFormat="1" ht="30">
      <c r="A35" s="17" t="s">
        <v>71</v>
      </c>
      <c r="B35" s="18" t="s">
        <v>9</v>
      </c>
      <c r="C35" s="20"/>
      <c r="D35" s="104">
        <v>2042.21</v>
      </c>
      <c r="E35" s="60">
        <f>H35*12</f>
        <v>0.48</v>
      </c>
      <c r="F35" s="109"/>
      <c r="G35" s="105">
        <f t="shared" si="1"/>
        <v>0.46</v>
      </c>
      <c r="H35" s="106">
        <f t="shared" si="2"/>
        <v>0.04</v>
      </c>
      <c r="I35" s="8">
        <v>4457.1</v>
      </c>
      <c r="J35" s="53">
        <v>0.03</v>
      </c>
      <c r="L35" s="50"/>
    </row>
    <row r="36" spans="1:10" s="11" customFormat="1" ht="20.25" customHeight="1">
      <c r="A36" s="17" t="s">
        <v>112</v>
      </c>
      <c r="B36" s="18" t="s">
        <v>9</v>
      </c>
      <c r="C36" s="20"/>
      <c r="D36" s="104">
        <v>12896.1</v>
      </c>
      <c r="E36" s="60"/>
      <c r="F36" s="109"/>
      <c r="G36" s="105">
        <f t="shared" si="1"/>
        <v>2.89</v>
      </c>
      <c r="H36" s="106">
        <f t="shared" si="2"/>
        <v>0.24</v>
      </c>
      <c r="I36" s="8">
        <v>4457.1</v>
      </c>
      <c r="J36" s="53">
        <v>0.19</v>
      </c>
    </row>
    <row r="37" spans="1:10" s="11" customFormat="1" ht="30" hidden="1">
      <c r="A37" s="17" t="s">
        <v>48</v>
      </c>
      <c r="B37" s="18" t="s">
        <v>12</v>
      </c>
      <c r="C37" s="20"/>
      <c r="D37" s="104">
        <f t="shared" si="0"/>
        <v>0</v>
      </c>
      <c r="E37" s="60"/>
      <c r="F37" s="109"/>
      <c r="G37" s="105">
        <f t="shared" si="1"/>
        <v>2.46</v>
      </c>
      <c r="H37" s="106">
        <f t="shared" si="2"/>
        <v>0.2</v>
      </c>
      <c r="I37" s="8">
        <v>4457.1</v>
      </c>
      <c r="J37" s="53">
        <v>0</v>
      </c>
    </row>
    <row r="38" spans="1:10" s="11" customFormat="1" ht="30" hidden="1">
      <c r="A38" s="17" t="s">
        <v>49</v>
      </c>
      <c r="B38" s="18" t="s">
        <v>12</v>
      </c>
      <c r="C38" s="20"/>
      <c r="D38" s="104">
        <f t="shared" si="0"/>
        <v>0</v>
      </c>
      <c r="E38" s="60"/>
      <c r="F38" s="109"/>
      <c r="G38" s="105">
        <f t="shared" si="1"/>
        <v>2.46</v>
      </c>
      <c r="H38" s="106">
        <f t="shared" si="2"/>
        <v>0.2</v>
      </c>
      <c r="I38" s="8">
        <v>4457.1</v>
      </c>
      <c r="J38" s="53">
        <v>0</v>
      </c>
    </row>
    <row r="39" spans="1:10" s="11" customFormat="1" ht="30" hidden="1">
      <c r="A39" s="17" t="s">
        <v>50</v>
      </c>
      <c r="B39" s="18" t="s">
        <v>12</v>
      </c>
      <c r="C39" s="20"/>
      <c r="D39" s="104">
        <f t="shared" si="0"/>
        <v>0</v>
      </c>
      <c r="E39" s="60"/>
      <c r="F39" s="109"/>
      <c r="G39" s="105">
        <f t="shared" si="1"/>
        <v>2.46</v>
      </c>
      <c r="H39" s="106">
        <f t="shared" si="2"/>
        <v>0.2</v>
      </c>
      <c r="I39" s="8">
        <v>4457.1</v>
      </c>
      <c r="J39" s="53">
        <v>0</v>
      </c>
    </row>
    <row r="40" spans="1:10" s="11" customFormat="1" ht="30">
      <c r="A40" s="17" t="s">
        <v>50</v>
      </c>
      <c r="B40" s="18" t="s">
        <v>12</v>
      </c>
      <c r="C40" s="20"/>
      <c r="D40" s="104">
        <v>12896.11</v>
      </c>
      <c r="E40" s="60"/>
      <c r="F40" s="109"/>
      <c r="G40" s="105">
        <f t="shared" si="1"/>
        <v>2.89</v>
      </c>
      <c r="H40" s="106">
        <f t="shared" si="2"/>
        <v>0.24</v>
      </c>
      <c r="I40" s="8">
        <v>4457.1</v>
      </c>
      <c r="J40" s="53"/>
    </row>
    <row r="41" spans="1:10" s="11" customFormat="1" ht="30">
      <c r="A41" s="17" t="s">
        <v>23</v>
      </c>
      <c r="B41" s="18"/>
      <c r="C41" s="20">
        <f>F41*12</f>
        <v>0</v>
      </c>
      <c r="D41" s="104">
        <f t="shared" si="0"/>
        <v>11231.89</v>
      </c>
      <c r="E41" s="60">
        <f>H41*12</f>
        <v>2.52</v>
      </c>
      <c r="F41" s="109"/>
      <c r="G41" s="105">
        <f>H41*12</f>
        <v>2.52</v>
      </c>
      <c r="H41" s="106">
        <v>0.21</v>
      </c>
      <c r="I41" s="8">
        <v>4457.1</v>
      </c>
      <c r="J41" s="53">
        <v>0.14</v>
      </c>
    </row>
    <row r="42" spans="1:10" s="8" customFormat="1" ht="15">
      <c r="A42" s="17" t="s">
        <v>25</v>
      </c>
      <c r="B42" s="18" t="s">
        <v>26</v>
      </c>
      <c r="C42" s="20">
        <f>F42*12</f>
        <v>0</v>
      </c>
      <c r="D42" s="104">
        <f t="shared" si="0"/>
        <v>3209.11</v>
      </c>
      <c r="E42" s="60">
        <f>H42*12</f>
        <v>0.72</v>
      </c>
      <c r="F42" s="109"/>
      <c r="G42" s="105">
        <f>H42*12</f>
        <v>0.72</v>
      </c>
      <c r="H42" s="106">
        <v>0.06</v>
      </c>
      <c r="I42" s="8">
        <v>4457.1</v>
      </c>
      <c r="J42" s="53">
        <v>0.03</v>
      </c>
    </row>
    <row r="43" spans="1:10" s="8" customFormat="1" ht="15">
      <c r="A43" s="17" t="s">
        <v>27</v>
      </c>
      <c r="B43" s="23" t="s">
        <v>28</v>
      </c>
      <c r="C43" s="24">
        <f>F43*12</f>
        <v>0</v>
      </c>
      <c r="D43" s="104">
        <f>G43*I43</f>
        <v>2139.41</v>
      </c>
      <c r="E43" s="110">
        <f>H43*12</f>
        <v>0.48</v>
      </c>
      <c r="F43" s="111"/>
      <c r="G43" s="105">
        <f>12*H43</f>
        <v>0.48</v>
      </c>
      <c r="H43" s="106">
        <v>0.04</v>
      </c>
      <c r="I43" s="8">
        <v>4457.1</v>
      </c>
      <c r="J43" s="53">
        <v>0.02</v>
      </c>
    </row>
    <row r="44" spans="1:10" s="59" customFormat="1" ht="30">
      <c r="A44" s="58" t="s">
        <v>24</v>
      </c>
      <c r="B44" s="57" t="s">
        <v>80</v>
      </c>
      <c r="C44" s="60">
        <f>F44*12</f>
        <v>0</v>
      </c>
      <c r="D44" s="104">
        <f>G44*I44</f>
        <v>2674.26</v>
      </c>
      <c r="E44" s="60">
        <f>H44*12</f>
        <v>0.6</v>
      </c>
      <c r="F44" s="109"/>
      <c r="G44" s="105">
        <f>12*H44</f>
        <v>0.6</v>
      </c>
      <c r="H44" s="106">
        <v>0.05</v>
      </c>
      <c r="I44" s="8">
        <v>4457.1</v>
      </c>
      <c r="J44" s="61">
        <v>0.03</v>
      </c>
    </row>
    <row r="45" spans="1:10" s="19" customFormat="1" ht="15">
      <c r="A45" s="17" t="s">
        <v>35</v>
      </c>
      <c r="B45" s="18"/>
      <c r="C45" s="12"/>
      <c r="D45" s="105">
        <f>D46+D47+D48+D49+D50+D51+D52+D53+D54+D55+D57</f>
        <v>20921.3</v>
      </c>
      <c r="E45" s="105"/>
      <c r="F45" s="109"/>
      <c r="G45" s="105">
        <f>D45/I45</f>
        <v>4.69</v>
      </c>
      <c r="H45" s="106">
        <f>G45/12</f>
        <v>0.39</v>
      </c>
      <c r="I45" s="8">
        <v>4457.1</v>
      </c>
      <c r="J45" s="53">
        <v>0.46</v>
      </c>
    </row>
    <row r="46" spans="1:10" s="11" customFormat="1" ht="30" customHeight="1">
      <c r="A46" s="21" t="s">
        <v>123</v>
      </c>
      <c r="B46" s="16" t="s">
        <v>17</v>
      </c>
      <c r="C46" s="22"/>
      <c r="D46" s="89">
        <v>622.74</v>
      </c>
      <c r="E46" s="99"/>
      <c r="F46" s="100"/>
      <c r="G46" s="99"/>
      <c r="H46" s="100"/>
      <c r="I46" s="8">
        <v>4457.1</v>
      </c>
      <c r="J46" s="13">
        <v>0.01</v>
      </c>
    </row>
    <row r="47" spans="1:10" s="11" customFormat="1" ht="15">
      <c r="A47" s="21" t="s">
        <v>18</v>
      </c>
      <c r="B47" s="16" t="s">
        <v>22</v>
      </c>
      <c r="C47" s="22">
        <f>F47*12</f>
        <v>0</v>
      </c>
      <c r="D47" s="89">
        <v>459.48</v>
      </c>
      <c r="E47" s="99">
        <f>H47*12</f>
        <v>0</v>
      </c>
      <c r="F47" s="100"/>
      <c r="G47" s="99"/>
      <c r="H47" s="100"/>
      <c r="I47" s="8">
        <v>4457.1</v>
      </c>
      <c r="J47" s="13">
        <v>0.01</v>
      </c>
    </row>
    <row r="48" spans="1:10" s="11" customFormat="1" ht="15">
      <c r="A48" s="21" t="s">
        <v>110</v>
      </c>
      <c r="B48" s="63" t="s">
        <v>17</v>
      </c>
      <c r="C48" s="22"/>
      <c r="D48" s="89">
        <v>818.74</v>
      </c>
      <c r="E48" s="99"/>
      <c r="F48" s="100"/>
      <c r="G48" s="99"/>
      <c r="H48" s="100"/>
      <c r="I48" s="8">
        <v>4457.1</v>
      </c>
      <c r="J48" s="13"/>
    </row>
    <row r="49" spans="1:10" s="11" customFormat="1" ht="15">
      <c r="A49" s="21" t="s">
        <v>57</v>
      </c>
      <c r="B49" s="16" t="s">
        <v>17</v>
      </c>
      <c r="C49" s="22">
        <f>F49*12</f>
        <v>0</v>
      </c>
      <c r="D49" s="89">
        <v>875.61</v>
      </c>
      <c r="E49" s="99">
        <f>H49*12</f>
        <v>0</v>
      </c>
      <c r="F49" s="100"/>
      <c r="G49" s="99"/>
      <c r="H49" s="100"/>
      <c r="I49" s="8">
        <v>4457.1</v>
      </c>
      <c r="J49" s="13">
        <v>0.01</v>
      </c>
    </row>
    <row r="50" spans="1:10" s="11" customFormat="1" ht="15">
      <c r="A50" s="21" t="s">
        <v>19</v>
      </c>
      <c r="B50" s="16" t="s">
        <v>17</v>
      </c>
      <c r="C50" s="22">
        <f>F50*12</f>
        <v>0</v>
      </c>
      <c r="D50" s="89">
        <v>3903.72</v>
      </c>
      <c r="E50" s="99">
        <f>H50*12</f>
        <v>0</v>
      </c>
      <c r="F50" s="100"/>
      <c r="G50" s="99"/>
      <c r="H50" s="100"/>
      <c r="I50" s="8">
        <v>4457.1</v>
      </c>
      <c r="J50" s="13">
        <v>0.05</v>
      </c>
    </row>
    <row r="51" spans="1:10" s="11" customFormat="1" ht="15">
      <c r="A51" s="21" t="s">
        <v>20</v>
      </c>
      <c r="B51" s="16" t="s">
        <v>17</v>
      </c>
      <c r="C51" s="22">
        <f>F51*12</f>
        <v>0</v>
      </c>
      <c r="D51" s="89">
        <v>918.95</v>
      </c>
      <c r="E51" s="99">
        <f>H51*12</f>
        <v>0</v>
      </c>
      <c r="F51" s="100"/>
      <c r="G51" s="99"/>
      <c r="H51" s="100"/>
      <c r="I51" s="8">
        <v>4457.1</v>
      </c>
      <c r="J51" s="13">
        <v>0.01</v>
      </c>
    </row>
    <row r="52" spans="1:10" s="11" customFormat="1" ht="15">
      <c r="A52" s="21" t="s">
        <v>53</v>
      </c>
      <c r="B52" s="16" t="s">
        <v>17</v>
      </c>
      <c r="C52" s="22"/>
      <c r="D52" s="89">
        <v>437.79</v>
      </c>
      <c r="E52" s="99"/>
      <c r="F52" s="100"/>
      <c r="G52" s="99"/>
      <c r="H52" s="100"/>
      <c r="I52" s="8">
        <v>4457.1</v>
      </c>
      <c r="J52" s="13">
        <v>0.01</v>
      </c>
    </row>
    <row r="53" spans="1:10" s="11" customFormat="1" ht="15">
      <c r="A53" s="21" t="s">
        <v>54</v>
      </c>
      <c r="B53" s="16" t="s">
        <v>22</v>
      </c>
      <c r="C53" s="22"/>
      <c r="D53" s="89">
        <v>1751.23</v>
      </c>
      <c r="E53" s="99"/>
      <c r="F53" s="100"/>
      <c r="G53" s="99"/>
      <c r="H53" s="100"/>
      <c r="I53" s="8">
        <v>4457.1</v>
      </c>
      <c r="J53" s="13">
        <v>0.02</v>
      </c>
    </row>
    <row r="54" spans="1:10" s="11" customFormat="1" ht="25.5">
      <c r="A54" s="21" t="s">
        <v>21</v>
      </c>
      <c r="B54" s="16" t="s">
        <v>17</v>
      </c>
      <c r="C54" s="22">
        <f>F54*12</f>
        <v>0</v>
      </c>
      <c r="D54" s="89">
        <v>4160.57</v>
      </c>
      <c r="E54" s="99">
        <f>H54*12</f>
        <v>0</v>
      </c>
      <c r="F54" s="100"/>
      <c r="G54" s="99"/>
      <c r="H54" s="100"/>
      <c r="I54" s="8">
        <v>4457.1</v>
      </c>
      <c r="J54" s="13">
        <v>0.06</v>
      </c>
    </row>
    <row r="55" spans="1:10" s="11" customFormat="1" ht="25.5">
      <c r="A55" s="21" t="s">
        <v>124</v>
      </c>
      <c r="B55" s="16" t="s">
        <v>17</v>
      </c>
      <c r="C55" s="22"/>
      <c r="D55" s="89">
        <v>3488.61</v>
      </c>
      <c r="E55" s="99"/>
      <c r="F55" s="100"/>
      <c r="G55" s="99"/>
      <c r="H55" s="100"/>
      <c r="I55" s="8">
        <v>4457.1</v>
      </c>
      <c r="J55" s="13">
        <v>0.01</v>
      </c>
    </row>
    <row r="56" spans="1:10" s="11" customFormat="1" ht="15" hidden="1">
      <c r="A56" s="35"/>
      <c r="B56" s="16"/>
      <c r="C56" s="22"/>
      <c r="D56" s="89"/>
      <c r="E56" s="99"/>
      <c r="F56" s="100"/>
      <c r="G56" s="99"/>
      <c r="H56" s="100"/>
      <c r="I56" s="8">
        <v>4457.1</v>
      </c>
      <c r="J56" s="13"/>
    </row>
    <row r="57" spans="1:10" s="11" customFormat="1" ht="25.5">
      <c r="A57" s="35" t="s">
        <v>130</v>
      </c>
      <c r="B57" s="63" t="s">
        <v>12</v>
      </c>
      <c r="C57" s="36"/>
      <c r="D57" s="112">
        <v>3483.86</v>
      </c>
      <c r="E57" s="113"/>
      <c r="F57" s="100"/>
      <c r="G57" s="113"/>
      <c r="H57" s="114"/>
      <c r="I57" s="8">
        <v>4457.1</v>
      </c>
      <c r="J57" s="90"/>
    </row>
    <row r="58" spans="1:10" s="19" customFormat="1" ht="30">
      <c r="A58" s="17" t="s">
        <v>42</v>
      </c>
      <c r="B58" s="18"/>
      <c r="C58" s="12"/>
      <c r="D58" s="105">
        <f>D59+D60+D61+D63+D64+D68</f>
        <v>17679.45</v>
      </c>
      <c r="E58" s="105"/>
      <c r="F58" s="109"/>
      <c r="G58" s="105">
        <f>D58/I58</f>
        <v>3.97</v>
      </c>
      <c r="H58" s="106">
        <f>G58/12</f>
        <v>0.33</v>
      </c>
      <c r="I58" s="8">
        <v>4457.1</v>
      </c>
      <c r="J58" s="53">
        <v>0.35</v>
      </c>
    </row>
    <row r="59" spans="1:10" s="11" customFormat="1" ht="15">
      <c r="A59" s="21" t="s">
        <v>36</v>
      </c>
      <c r="B59" s="16" t="s">
        <v>58</v>
      </c>
      <c r="C59" s="22"/>
      <c r="D59" s="89">
        <v>2626.83</v>
      </c>
      <c r="E59" s="99"/>
      <c r="F59" s="100"/>
      <c r="G59" s="99"/>
      <c r="H59" s="100"/>
      <c r="I59" s="8">
        <v>4457.1</v>
      </c>
      <c r="J59" s="13">
        <v>0.04</v>
      </c>
    </row>
    <row r="60" spans="1:10" s="11" customFormat="1" ht="25.5">
      <c r="A60" s="21" t="s">
        <v>37</v>
      </c>
      <c r="B60" s="16" t="s">
        <v>46</v>
      </c>
      <c r="C60" s="22"/>
      <c r="D60" s="89">
        <v>1751.23</v>
      </c>
      <c r="E60" s="99"/>
      <c r="F60" s="100"/>
      <c r="G60" s="99"/>
      <c r="H60" s="100"/>
      <c r="I60" s="8">
        <v>4457.1</v>
      </c>
      <c r="J60" s="13">
        <v>0.02</v>
      </c>
    </row>
    <row r="61" spans="1:10" s="11" customFormat="1" ht="15">
      <c r="A61" s="21" t="s">
        <v>62</v>
      </c>
      <c r="B61" s="16" t="s">
        <v>61</v>
      </c>
      <c r="C61" s="22"/>
      <c r="D61" s="89">
        <v>1837.85</v>
      </c>
      <c r="E61" s="99"/>
      <c r="F61" s="100"/>
      <c r="G61" s="99"/>
      <c r="H61" s="100"/>
      <c r="I61" s="8">
        <v>4457.1</v>
      </c>
      <c r="J61" s="13">
        <v>0.03</v>
      </c>
    </row>
    <row r="62" spans="1:10" s="11" customFormat="1" ht="25.5" hidden="1">
      <c r="A62" s="21" t="s">
        <v>59</v>
      </c>
      <c r="B62" s="16" t="s">
        <v>60</v>
      </c>
      <c r="C62" s="22"/>
      <c r="D62" s="89"/>
      <c r="E62" s="99"/>
      <c r="F62" s="100"/>
      <c r="G62" s="99"/>
      <c r="H62" s="100"/>
      <c r="I62" s="8">
        <v>4457.1</v>
      </c>
      <c r="J62" s="13">
        <v>0</v>
      </c>
    </row>
    <row r="63" spans="1:10" s="11" customFormat="1" ht="25.5">
      <c r="A63" s="21" t="s">
        <v>59</v>
      </c>
      <c r="B63" s="63" t="s">
        <v>60</v>
      </c>
      <c r="C63" s="22"/>
      <c r="D63" s="89">
        <v>1751.2</v>
      </c>
      <c r="E63" s="99"/>
      <c r="F63" s="100"/>
      <c r="G63" s="99"/>
      <c r="H63" s="100"/>
      <c r="I63" s="8">
        <v>4457.1</v>
      </c>
      <c r="J63" s="13">
        <v>0</v>
      </c>
    </row>
    <row r="64" spans="1:10" s="11" customFormat="1" ht="15">
      <c r="A64" s="35" t="s">
        <v>55</v>
      </c>
      <c r="B64" s="16" t="s">
        <v>9</v>
      </c>
      <c r="C64" s="36"/>
      <c r="D64" s="89">
        <v>6228.48</v>
      </c>
      <c r="E64" s="113"/>
      <c r="F64" s="100"/>
      <c r="G64" s="99"/>
      <c r="H64" s="100"/>
      <c r="I64" s="8">
        <v>4457.1</v>
      </c>
      <c r="J64" s="13">
        <v>0.1</v>
      </c>
    </row>
    <row r="65" spans="1:10" s="11" customFormat="1" ht="15" hidden="1">
      <c r="A65" s="35" t="s">
        <v>68</v>
      </c>
      <c r="B65" s="16" t="s">
        <v>17</v>
      </c>
      <c r="C65" s="22"/>
      <c r="D65" s="89">
        <f>G65*I65</f>
        <v>0</v>
      </c>
      <c r="E65" s="99"/>
      <c r="F65" s="100"/>
      <c r="G65" s="99">
        <f>H65*12</f>
        <v>0</v>
      </c>
      <c r="H65" s="100">
        <v>0</v>
      </c>
      <c r="I65" s="8">
        <v>4457.1</v>
      </c>
      <c r="J65" s="53">
        <v>0</v>
      </c>
    </row>
    <row r="66" spans="1:10" s="11" customFormat="1" ht="30" hidden="1">
      <c r="A66" s="17" t="s">
        <v>43</v>
      </c>
      <c r="B66" s="16"/>
      <c r="C66" s="22"/>
      <c r="D66" s="105">
        <v>0</v>
      </c>
      <c r="E66" s="99"/>
      <c r="F66" s="100"/>
      <c r="G66" s="105">
        <f>D66/I66</f>
        <v>0</v>
      </c>
      <c r="H66" s="106">
        <f>G66/12</f>
        <v>0</v>
      </c>
      <c r="I66" s="8">
        <v>4457.1</v>
      </c>
      <c r="J66" s="53">
        <v>0.04</v>
      </c>
    </row>
    <row r="67" spans="1:10" s="11" customFormat="1" ht="15" hidden="1">
      <c r="A67" s="21" t="s">
        <v>56</v>
      </c>
      <c r="B67" s="16" t="s">
        <v>9</v>
      </c>
      <c r="C67" s="22"/>
      <c r="D67" s="89">
        <f>G67*I67</f>
        <v>0</v>
      </c>
      <c r="E67" s="99"/>
      <c r="F67" s="100"/>
      <c r="G67" s="99">
        <f>H67*12</f>
        <v>0</v>
      </c>
      <c r="H67" s="100">
        <v>0</v>
      </c>
      <c r="I67" s="8">
        <v>4457.1</v>
      </c>
      <c r="J67" s="53">
        <v>0</v>
      </c>
    </row>
    <row r="68" spans="1:10" s="11" customFormat="1" ht="25.5">
      <c r="A68" s="21" t="s">
        <v>131</v>
      </c>
      <c r="B68" s="63" t="s">
        <v>12</v>
      </c>
      <c r="C68" s="22"/>
      <c r="D68" s="112">
        <v>3483.86</v>
      </c>
      <c r="E68" s="99"/>
      <c r="F68" s="100"/>
      <c r="G68" s="113"/>
      <c r="H68" s="114"/>
      <c r="I68" s="8">
        <v>4457.1</v>
      </c>
      <c r="J68" s="53"/>
    </row>
    <row r="69" spans="1:10" s="11" customFormat="1" ht="15">
      <c r="A69" s="17" t="s">
        <v>44</v>
      </c>
      <c r="B69" s="16"/>
      <c r="C69" s="22"/>
      <c r="D69" s="105">
        <f>D71+D72+D77+D78</f>
        <v>46215.29</v>
      </c>
      <c r="E69" s="99"/>
      <c r="F69" s="100"/>
      <c r="G69" s="105">
        <f>D69/I69</f>
        <v>10.37</v>
      </c>
      <c r="H69" s="106">
        <f>G69/12</f>
        <v>0.86</v>
      </c>
      <c r="I69" s="8">
        <v>4457.1</v>
      </c>
      <c r="J69" s="53">
        <v>0.27</v>
      </c>
    </row>
    <row r="70" spans="1:10" s="11" customFormat="1" ht="15" hidden="1">
      <c r="A70" s="21" t="s">
        <v>38</v>
      </c>
      <c r="B70" s="16" t="s">
        <v>9</v>
      </c>
      <c r="C70" s="22"/>
      <c r="D70" s="89">
        <f aca="true" t="shared" si="3" ref="D70:D76">G70*I70</f>
        <v>0</v>
      </c>
      <c r="E70" s="99"/>
      <c r="F70" s="100"/>
      <c r="G70" s="99">
        <f aca="true" t="shared" si="4" ref="G70:G76">H70*12</f>
        <v>0</v>
      </c>
      <c r="H70" s="100">
        <v>0</v>
      </c>
      <c r="I70" s="8">
        <v>4457.1</v>
      </c>
      <c r="J70" s="53">
        <v>0</v>
      </c>
    </row>
    <row r="71" spans="1:10" s="11" customFormat="1" ht="15">
      <c r="A71" s="21" t="s">
        <v>73</v>
      </c>
      <c r="B71" s="16" t="s">
        <v>17</v>
      </c>
      <c r="C71" s="22"/>
      <c r="D71" s="89">
        <v>12813.74</v>
      </c>
      <c r="E71" s="99"/>
      <c r="F71" s="100"/>
      <c r="G71" s="99"/>
      <c r="H71" s="100"/>
      <c r="I71" s="8">
        <v>4457.1</v>
      </c>
      <c r="J71" s="13">
        <v>0.19</v>
      </c>
    </row>
    <row r="72" spans="1:10" s="11" customFormat="1" ht="15">
      <c r="A72" s="21" t="s">
        <v>39</v>
      </c>
      <c r="B72" s="16" t="s">
        <v>17</v>
      </c>
      <c r="C72" s="22"/>
      <c r="D72" s="89">
        <v>915.28</v>
      </c>
      <c r="E72" s="99"/>
      <c r="F72" s="100"/>
      <c r="G72" s="99"/>
      <c r="H72" s="100"/>
      <c r="I72" s="8">
        <v>4457.1</v>
      </c>
      <c r="J72" s="13">
        <v>0.01</v>
      </c>
    </row>
    <row r="73" spans="1:10" s="11" customFormat="1" ht="25.5" hidden="1">
      <c r="A73" s="35" t="s">
        <v>69</v>
      </c>
      <c r="B73" s="16" t="s">
        <v>12</v>
      </c>
      <c r="C73" s="22"/>
      <c r="D73" s="89">
        <f t="shared" si="3"/>
        <v>0</v>
      </c>
      <c r="E73" s="99"/>
      <c r="F73" s="100"/>
      <c r="G73" s="99">
        <f t="shared" si="4"/>
        <v>0</v>
      </c>
      <c r="H73" s="100">
        <v>0</v>
      </c>
      <c r="I73" s="8">
        <v>4457.1</v>
      </c>
      <c r="J73" s="53">
        <v>0</v>
      </c>
    </row>
    <row r="74" spans="1:10" s="11" customFormat="1" ht="25.5" hidden="1">
      <c r="A74" s="35" t="s">
        <v>63</v>
      </c>
      <c r="B74" s="16" t="s">
        <v>12</v>
      </c>
      <c r="C74" s="22"/>
      <c r="D74" s="89">
        <f t="shared" si="3"/>
        <v>0</v>
      </c>
      <c r="E74" s="99"/>
      <c r="F74" s="100"/>
      <c r="G74" s="99">
        <f t="shared" si="4"/>
        <v>0</v>
      </c>
      <c r="H74" s="100">
        <v>0</v>
      </c>
      <c r="I74" s="8">
        <v>4457.1</v>
      </c>
      <c r="J74" s="53">
        <v>0</v>
      </c>
    </row>
    <row r="75" spans="1:10" s="11" customFormat="1" ht="25.5" hidden="1">
      <c r="A75" s="35" t="s">
        <v>70</v>
      </c>
      <c r="B75" s="16" t="s">
        <v>12</v>
      </c>
      <c r="C75" s="22"/>
      <c r="D75" s="89">
        <f t="shared" si="3"/>
        <v>0</v>
      </c>
      <c r="E75" s="99"/>
      <c r="F75" s="100"/>
      <c r="G75" s="99">
        <f t="shared" si="4"/>
        <v>0</v>
      </c>
      <c r="H75" s="100">
        <v>0</v>
      </c>
      <c r="I75" s="8">
        <v>4457.1</v>
      </c>
      <c r="J75" s="53">
        <v>0</v>
      </c>
    </row>
    <row r="76" spans="1:10" s="11" customFormat="1" ht="25.5" hidden="1">
      <c r="A76" s="35" t="s">
        <v>67</v>
      </c>
      <c r="B76" s="16" t="s">
        <v>12</v>
      </c>
      <c r="C76" s="22"/>
      <c r="D76" s="89">
        <f t="shared" si="3"/>
        <v>0</v>
      </c>
      <c r="E76" s="99"/>
      <c r="F76" s="100"/>
      <c r="G76" s="99">
        <f t="shared" si="4"/>
        <v>0</v>
      </c>
      <c r="H76" s="100">
        <v>0</v>
      </c>
      <c r="I76" s="8">
        <v>4457.1</v>
      </c>
      <c r="J76" s="53">
        <v>0</v>
      </c>
    </row>
    <row r="77" spans="1:10" s="11" customFormat="1" ht="15">
      <c r="A77" s="35" t="s">
        <v>125</v>
      </c>
      <c r="B77" s="63" t="s">
        <v>126</v>
      </c>
      <c r="C77" s="22"/>
      <c r="D77" s="112">
        <v>4045.84</v>
      </c>
      <c r="E77" s="99"/>
      <c r="F77" s="100"/>
      <c r="G77" s="113"/>
      <c r="H77" s="114"/>
      <c r="I77" s="8">
        <v>4457.1</v>
      </c>
      <c r="J77" s="53"/>
    </row>
    <row r="78" spans="1:10" s="11" customFormat="1" ht="15">
      <c r="A78" s="35" t="s">
        <v>128</v>
      </c>
      <c r="B78" s="63" t="s">
        <v>103</v>
      </c>
      <c r="C78" s="22"/>
      <c r="D78" s="112">
        <v>28440.43</v>
      </c>
      <c r="E78" s="99"/>
      <c r="F78" s="100"/>
      <c r="G78" s="113"/>
      <c r="H78" s="114"/>
      <c r="I78" s="8">
        <v>4457.1</v>
      </c>
      <c r="J78" s="53"/>
    </row>
    <row r="79" spans="1:10" s="11" customFormat="1" ht="15">
      <c r="A79" s="17" t="s">
        <v>45</v>
      </c>
      <c r="B79" s="16"/>
      <c r="C79" s="22"/>
      <c r="D79" s="105">
        <v>0</v>
      </c>
      <c r="E79" s="99"/>
      <c r="F79" s="100"/>
      <c r="G79" s="105">
        <f>D79/I79</f>
        <v>0</v>
      </c>
      <c r="H79" s="106">
        <f>G79/12</f>
        <v>0</v>
      </c>
      <c r="I79" s="8">
        <v>4457.1</v>
      </c>
      <c r="J79" s="53">
        <v>0.13</v>
      </c>
    </row>
    <row r="80" spans="1:10" s="11" customFormat="1" ht="15" hidden="1">
      <c r="A80" s="21" t="s">
        <v>41</v>
      </c>
      <c r="B80" s="16" t="s">
        <v>17</v>
      </c>
      <c r="C80" s="22"/>
      <c r="D80" s="89"/>
      <c r="E80" s="99"/>
      <c r="F80" s="100"/>
      <c r="G80" s="99"/>
      <c r="H80" s="100"/>
      <c r="I80" s="8">
        <v>4457.1</v>
      </c>
      <c r="J80" s="13">
        <v>0.01</v>
      </c>
    </row>
    <row r="81" spans="1:10" s="8" customFormat="1" ht="15">
      <c r="A81" s="17" t="s">
        <v>52</v>
      </c>
      <c r="B81" s="18"/>
      <c r="C81" s="12"/>
      <c r="D81" s="105">
        <f>D82+D84</f>
        <v>38778.06</v>
      </c>
      <c r="E81" s="105"/>
      <c r="F81" s="109"/>
      <c r="G81" s="105">
        <f>D81/I81</f>
        <v>8.7</v>
      </c>
      <c r="H81" s="106">
        <f>G81/12</f>
        <v>0.73</v>
      </c>
      <c r="I81" s="8">
        <v>4457.1</v>
      </c>
      <c r="J81" s="53">
        <v>0.02</v>
      </c>
    </row>
    <row r="82" spans="1:10" s="11" customFormat="1" ht="15">
      <c r="A82" s="21" t="s">
        <v>106</v>
      </c>
      <c r="B82" s="64" t="s">
        <v>103</v>
      </c>
      <c r="C82" s="22"/>
      <c r="D82" s="89">
        <v>16773.9</v>
      </c>
      <c r="E82" s="99"/>
      <c r="F82" s="100"/>
      <c r="G82" s="99"/>
      <c r="H82" s="100"/>
      <c r="I82" s="8">
        <v>4457.1</v>
      </c>
      <c r="J82" s="13">
        <v>0.02</v>
      </c>
    </row>
    <row r="83" spans="1:10" s="11" customFormat="1" ht="25.5" hidden="1">
      <c r="A83" s="21" t="s">
        <v>64</v>
      </c>
      <c r="B83" s="16" t="s">
        <v>12</v>
      </c>
      <c r="C83" s="22">
        <f>F83*12</f>
        <v>0</v>
      </c>
      <c r="D83" s="89"/>
      <c r="E83" s="99"/>
      <c r="F83" s="100"/>
      <c r="G83" s="99"/>
      <c r="H83" s="100">
        <v>0</v>
      </c>
      <c r="I83" s="8">
        <v>4457.1</v>
      </c>
      <c r="J83" s="53">
        <v>0</v>
      </c>
    </row>
    <row r="84" spans="1:10" s="11" customFormat="1" ht="15">
      <c r="A84" s="21" t="s">
        <v>107</v>
      </c>
      <c r="B84" s="64" t="s">
        <v>22</v>
      </c>
      <c r="C84" s="36"/>
      <c r="D84" s="112">
        <v>22004.16</v>
      </c>
      <c r="E84" s="113"/>
      <c r="F84" s="100"/>
      <c r="G84" s="113"/>
      <c r="H84" s="114"/>
      <c r="I84" s="8">
        <v>4457.1</v>
      </c>
      <c r="J84" s="53"/>
    </row>
    <row r="85" spans="1:10" s="8" customFormat="1" ht="15">
      <c r="A85" s="17" t="s">
        <v>51</v>
      </c>
      <c r="B85" s="18"/>
      <c r="C85" s="12"/>
      <c r="D85" s="105">
        <f>D86</f>
        <v>17351.79</v>
      </c>
      <c r="E85" s="105"/>
      <c r="F85" s="109"/>
      <c r="G85" s="105">
        <f>D85/I85</f>
        <v>3.89</v>
      </c>
      <c r="H85" s="106">
        <f>G85/12</f>
        <v>0.32</v>
      </c>
      <c r="I85" s="8">
        <v>4457.1</v>
      </c>
      <c r="J85" s="53">
        <v>0.33</v>
      </c>
    </row>
    <row r="86" spans="1:10" s="11" customFormat="1" ht="15.75" thickBot="1">
      <c r="A86" s="21" t="s">
        <v>65</v>
      </c>
      <c r="B86" s="16" t="s">
        <v>58</v>
      </c>
      <c r="C86" s="22"/>
      <c r="D86" s="89">
        <v>17351.79</v>
      </c>
      <c r="E86" s="99"/>
      <c r="F86" s="100"/>
      <c r="G86" s="99"/>
      <c r="H86" s="100"/>
      <c r="I86" s="8">
        <v>4457.1</v>
      </c>
      <c r="J86" s="13">
        <v>0.26</v>
      </c>
    </row>
    <row r="87" spans="1:10" s="11" customFormat="1" ht="25.5" customHeight="1" hidden="1">
      <c r="A87" s="38" t="s">
        <v>66</v>
      </c>
      <c r="B87" s="39" t="s">
        <v>17</v>
      </c>
      <c r="C87" s="40"/>
      <c r="D87" s="80"/>
      <c r="E87" s="81"/>
      <c r="F87" s="82"/>
      <c r="G87" s="81"/>
      <c r="H87" s="82">
        <v>0</v>
      </c>
      <c r="I87" s="8">
        <v>4457.1</v>
      </c>
      <c r="J87" s="53">
        <v>0</v>
      </c>
    </row>
    <row r="88" spans="1:10" s="8" customFormat="1" ht="38.25" thickBot="1">
      <c r="A88" s="73" t="s">
        <v>127</v>
      </c>
      <c r="B88" s="7" t="s">
        <v>12</v>
      </c>
      <c r="C88" s="42">
        <f>F88*12</f>
        <v>0</v>
      </c>
      <c r="D88" s="42">
        <f>G88*I88</f>
        <v>24068.34</v>
      </c>
      <c r="E88" s="42">
        <f>H88*12</f>
        <v>5.4</v>
      </c>
      <c r="F88" s="83"/>
      <c r="G88" s="42">
        <f>H88*12</f>
        <v>5.4</v>
      </c>
      <c r="H88" s="83">
        <v>0.45</v>
      </c>
      <c r="I88" s="8">
        <v>4457.1</v>
      </c>
      <c r="J88" s="53">
        <v>0.39</v>
      </c>
    </row>
    <row r="89" spans="1:10" s="8" customFormat="1" ht="19.5" hidden="1" thickBot="1">
      <c r="A89" s="70" t="s">
        <v>31</v>
      </c>
      <c r="B89" s="71"/>
      <c r="C89" s="72">
        <f>F89*12</f>
        <v>0</v>
      </c>
      <c r="D89" s="72"/>
      <c r="E89" s="72"/>
      <c r="F89" s="84"/>
      <c r="G89" s="72"/>
      <c r="H89" s="84"/>
      <c r="I89" s="8">
        <v>4458.2</v>
      </c>
      <c r="J89" s="53"/>
    </row>
    <row r="90" spans="1:10" s="11" customFormat="1" ht="15.75" hidden="1" thickBot="1">
      <c r="A90" s="21" t="s">
        <v>74</v>
      </c>
      <c r="B90" s="16"/>
      <c r="C90" s="22"/>
      <c r="D90" s="77"/>
      <c r="E90" s="78"/>
      <c r="F90" s="79"/>
      <c r="G90" s="78"/>
      <c r="H90" s="79"/>
      <c r="I90" s="8">
        <v>4458.2</v>
      </c>
      <c r="J90" s="50"/>
    </row>
    <row r="91" spans="1:10" s="11" customFormat="1" ht="15.75" hidden="1" thickBot="1">
      <c r="A91" s="21" t="s">
        <v>75</v>
      </c>
      <c r="B91" s="16"/>
      <c r="C91" s="22"/>
      <c r="D91" s="77"/>
      <c r="E91" s="78"/>
      <c r="F91" s="79"/>
      <c r="G91" s="78"/>
      <c r="H91" s="79"/>
      <c r="I91" s="8">
        <v>4458.2</v>
      </c>
      <c r="J91" s="50"/>
    </row>
    <row r="92" spans="1:10" s="11" customFormat="1" ht="15.75" hidden="1" thickBot="1">
      <c r="A92" s="21" t="s">
        <v>76</v>
      </c>
      <c r="B92" s="16"/>
      <c r="C92" s="22"/>
      <c r="D92" s="77"/>
      <c r="E92" s="78"/>
      <c r="F92" s="79"/>
      <c r="G92" s="78"/>
      <c r="H92" s="79"/>
      <c r="I92" s="8">
        <v>4458.2</v>
      </c>
      <c r="J92" s="50"/>
    </row>
    <row r="93" spans="1:10" s="11" customFormat="1" ht="15.75" hidden="1" thickBot="1">
      <c r="A93" s="21" t="s">
        <v>82</v>
      </c>
      <c r="B93" s="16"/>
      <c r="C93" s="22"/>
      <c r="D93" s="77"/>
      <c r="E93" s="78"/>
      <c r="F93" s="79"/>
      <c r="G93" s="78"/>
      <c r="H93" s="79"/>
      <c r="I93" s="8">
        <v>4458.2</v>
      </c>
      <c r="J93" s="50"/>
    </row>
    <row r="94" spans="1:10" s="11" customFormat="1" ht="15.75" hidden="1" thickBot="1">
      <c r="A94" s="21" t="s">
        <v>77</v>
      </c>
      <c r="B94" s="16"/>
      <c r="C94" s="22"/>
      <c r="D94" s="77"/>
      <c r="E94" s="78"/>
      <c r="F94" s="79"/>
      <c r="G94" s="78"/>
      <c r="H94" s="79"/>
      <c r="I94" s="8">
        <v>4458.2</v>
      </c>
      <c r="J94" s="50"/>
    </row>
    <row r="95" spans="1:10" s="11" customFormat="1" ht="15.75" hidden="1" thickBot="1">
      <c r="A95" s="38" t="s">
        <v>78</v>
      </c>
      <c r="B95" s="39"/>
      <c r="C95" s="40"/>
      <c r="D95" s="80"/>
      <c r="E95" s="81"/>
      <c r="F95" s="82"/>
      <c r="G95" s="81"/>
      <c r="H95" s="82"/>
      <c r="I95" s="8">
        <v>4458.2</v>
      </c>
      <c r="J95" s="50"/>
    </row>
    <row r="96" spans="1:10" s="8" customFormat="1" ht="19.5" thickBot="1">
      <c r="A96" s="41" t="s">
        <v>32</v>
      </c>
      <c r="B96" s="7"/>
      <c r="C96" s="42">
        <f>F96*12</f>
        <v>0</v>
      </c>
      <c r="D96" s="86">
        <f>D88+D85+D81+D79+D69+D66+D58+D45+D44+D43+D42+D41+D40+D36+D35+D34+D33+D32+D23+D15</f>
        <v>701930.55</v>
      </c>
      <c r="E96" s="86">
        <f>E88+E85+E81+E79+E69+E66+E58+E45+E44+E43+E42+E41+E40+E36+E35+E34+E33+E32+E23+E15</f>
        <v>120.12</v>
      </c>
      <c r="F96" s="86">
        <f>F88+F85+F81+F79+F69+F66+F58+F45+F44+F43+F42+F41+F40+F36+F35+F34+F33+F32+F23+F15</f>
        <v>0</v>
      </c>
      <c r="G96" s="86">
        <f>G88+G85+G81+G79+G69+G66+G58+G45+G44+G43+G42+G41+G40+G36+G35+G34+G33+G32+G23+G15</f>
        <v>157.48</v>
      </c>
      <c r="H96" s="86">
        <f>H88+H85+H81+H79+H69+H66+H58+H45+H44+H43+H42+H41+H40+H36+H35+H34+H33+H32+H23+H15</f>
        <v>13.12</v>
      </c>
      <c r="I96" s="8">
        <v>4457.1</v>
      </c>
      <c r="J96" s="53"/>
    </row>
    <row r="97" spans="1:10" s="8" customFormat="1" ht="18.75">
      <c r="A97" s="45"/>
      <c r="B97" s="46"/>
      <c r="C97" s="47"/>
      <c r="D97" s="87"/>
      <c r="E97" s="87"/>
      <c r="F97" s="87"/>
      <c r="G97" s="87"/>
      <c r="H97" s="87"/>
      <c r="J97" s="53"/>
    </row>
    <row r="98" spans="1:10" s="8" customFormat="1" ht="18.75">
      <c r="A98" s="45"/>
      <c r="B98" s="46"/>
      <c r="C98" s="47"/>
      <c r="D98" s="87"/>
      <c r="E98" s="47"/>
      <c r="F98" s="87"/>
      <c r="G98" s="47"/>
      <c r="H98" s="87"/>
      <c r="J98" s="53"/>
    </row>
    <row r="99" spans="1:10" s="8" customFormat="1" ht="18.75">
      <c r="A99" s="56"/>
      <c r="B99" s="46"/>
      <c r="C99" s="47"/>
      <c r="D99" s="87"/>
      <c r="E99" s="87"/>
      <c r="F99" s="87"/>
      <c r="G99" s="87"/>
      <c r="H99" s="87"/>
      <c r="J99" s="53"/>
    </row>
    <row r="100" spans="1:10" s="8" customFormat="1" ht="19.5" thickBot="1">
      <c r="A100" s="45"/>
      <c r="B100" s="46"/>
      <c r="C100" s="47"/>
      <c r="D100" s="87"/>
      <c r="E100" s="47"/>
      <c r="F100" s="87"/>
      <c r="G100" s="47"/>
      <c r="H100" s="87"/>
      <c r="J100" s="53"/>
    </row>
    <row r="101" spans="1:10" s="8" customFormat="1" ht="30.75" thickBot="1">
      <c r="A101" s="41" t="s">
        <v>98</v>
      </c>
      <c r="B101" s="7"/>
      <c r="C101" s="42">
        <f>F101*12</f>
        <v>0</v>
      </c>
      <c r="D101" s="42">
        <f>D102+D103+D104</f>
        <v>296963.54</v>
      </c>
      <c r="E101" s="42">
        <f>E102+E103+E104</f>
        <v>0</v>
      </c>
      <c r="F101" s="42">
        <f>F102+F103+F104</f>
        <v>0</v>
      </c>
      <c r="G101" s="42">
        <f>G102+G103+G104</f>
        <v>66.62</v>
      </c>
      <c r="H101" s="42">
        <f>H102+H103+H104</f>
        <v>5.55</v>
      </c>
      <c r="I101" s="8">
        <v>4457.1</v>
      </c>
      <c r="J101" s="53"/>
    </row>
    <row r="102" spans="1:10" s="96" customFormat="1" ht="18.75" customHeight="1">
      <c r="A102" s="91" t="s">
        <v>115</v>
      </c>
      <c r="B102" s="92"/>
      <c r="C102" s="93"/>
      <c r="D102" s="94">
        <v>205702.91</v>
      </c>
      <c r="E102" s="93"/>
      <c r="F102" s="94"/>
      <c r="G102" s="93">
        <f>D102/I102</f>
        <v>46.15</v>
      </c>
      <c r="H102" s="95">
        <f>G102/12</f>
        <v>3.85</v>
      </c>
      <c r="I102" s="8">
        <v>4457.1</v>
      </c>
      <c r="J102" s="61"/>
    </row>
    <row r="103" spans="1:10" s="102" customFormat="1" ht="15">
      <c r="A103" s="97" t="s">
        <v>134</v>
      </c>
      <c r="B103" s="98"/>
      <c r="C103" s="99"/>
      <c r="D103" s="89">
        <v>90538.21</v>
      </c>
      <c r="E103" s="99"/>
      <c r="F103" s="100"/>
      <c r="G103" s="99">
        <f>D103/I103</f>
        <v>20.31</v>
      </c>
      <c r="H103" s="100">
        <f>G103/12</f>
        <v>1.69</v>
      </c>
      <c r="I103" s="8">
        <v>4457.1</v>
      </c>
      <c r="J103" s="101"/>
    </row>
    <row r="104" spans="1:10" s="102" customFormat="1" ht="15">
      <c r="A104" s="97" t="s">
        <v>120</v>
      </c>
      <c r="B104" s="98"/>
      <c r="C104" s="99"/>
      <c r="D104" s="89">
        <v>722.42</v>
      </c>
      <c r="E104" s="99"/>
      <c r="F104" s="100"/>
      <c r="G104" s="99">
        <f>D104/I104</f>
        <v>0.16</v>
      </c>
      <c r="H104" s="100">
        <f>G104/12</f>
        <v>0.01</v>
      </c>
      <c r="I104" s="8">
        <v>4457.1</v>
      </c>
      <c r="J104" s="101"/>
    </row>
    <row r="105" spans="1:10" s="8" customFormat="1" ht="18.75">
      <c r="A105" s="45"/>
      <c r="B105" s="46"/>
      <c r="C105" s="47"/>
      <c r="D105" s="87"/>
      <c r="E105" s="47"/>
      <c r="F105" s="87"/>
      <c r="G105" s="47"/>
      <c r="H105" s="87"/>
      <c r="J105" s="53"/>
    </row>
    <row r="106" spans="1:10" s="8" customFormat="1" ht="19.5" thickBot="1">
      <c r="A106" s="45"/>
      <c r="B106" s="46"/>
      <c r="C106" s="47"/>
      <c r="D106" s="87"/>
      <c r="E106" s="47"/>
      <c r="F106" s="87"/>
      <c r="G106" s="47"/>
      <c r="H106" s="87"/>
      <c r="J106" s="53"/>
    </row>
    <row r="107" spans="1:10" s="8" customFormat="1" ht="19.5" thickBot="1">
      <c r="A107" s="41" t="s">
        <v>97</v>
      </c>
      <c r="B107" s="7"/>
      <c r="C107" s="42"/>
      <c r="D107" s="88">
        <f>D96+D101</f>
        <v>998894.09</v>
      </c>
      <c r="E107" s="88">
        <f>E96+E101</f>
        <v>120.12</v>
      </c>
      <c r="F107" s="88">
        <f>F96+F101</f>
        <v>0</v>
      </c>
      <c r="G107" s="88">
        <f>G96+G101</f>
        <v>224.1</v>
      </c>
      <c r="H107" s="86">
        <f>H96+H101</f>
        <v>18.67</v>
      </c>
      <c r="J107" s="53"/>
    </row>
    <row r="108" spans="1:10" s="25" customFormat="1" ht="19.5">
      <c r="A108" s="48"/>
      <c r="B108" s="49"/>
      <c r="C108" s="49"/>
      <c r="D108" s="49"/>
      <c r="E108" s="49"/>
      <c r="F108" s="49"/>
      <c r="G108" s="49"/>
      <c r="H108" s="49"/>
      <c r="J108" s="54"/>
    </row>
    <row r="109" spans="1:10" s="27" customFormat="1" ht="12.75">
      <c r="A109" s="26"/>
      <c r="J109" s="55"/>
    </row>
    <row r="110" spans="1:10" s="25" customFormat="1" ht="19.5">
      <c r="A110" s="28"/>
      <c r="B110" s="29"/>
      <c r="C110" s="30"/>
      <c r="D110" s="30"/>
      <c r="E110" s="30"/>
      <c r="F110" s="30"/>
      <c r="G110" s="30"/>
      <c r="H110" s="30"/>
      <c r="J110" s="54"/>
    </row>
    <row r="111" spans="1:10" s="27" customFormat="1" ht="14.25">
      <c r="A111" s="123" t="s">
        <v>29</v>
      </c>
      <c r="B111" s="123"/>
      <c r="C111" s="123"/>
      <c r="D111" s="123"/>
      <c r="E111" s="123"/>
      <c r="F111" s="123"/>
      <c r="J111" s="55"/>
    </row>
    <row r="112" s="27" customFormat="1" ht="12.75">
      <c r="J112" s="55"/>
    </row>
    <row r="113" spans="1:10" s="27" customFormat="1" ht="12.75">
      <c r="A113" s="26" t="s">
        <v>30</v>
      </c>
      <c r="J113" s="55"/>
    </row>
    <row r="114" s="27" customFormat="1" ht="12.75">
      <c r="J114" s="55"/>
    </row>
    <row r="115" s="27" customFormat="1" ht="12.75">
      <c r="J115" s="55"/>
    </row>
    <row r="116" s="27" customFormat="1" ht="12.75">
      <c r="J116" s="55"/>
    </row>
    <row r="117" s="27" customFormat="1" ht="12.75">
      <c r="J117" s="55"/>
    </row>
    <row r="118" s="27" customFormat="1" ht="12.75">
      <c r="J118" s="55"/>
    </row>
    <row r="119" s="27" customFormat="1" ht="12.75">
      <c r="J119" s="55"/>
    </row>
    <row r="120" s="27" customFormat="1" ht="12.75">
      <c r="J120" s="55"/>
    </row>
    <row r="121" s="27" customFormat="1" ht="12.75">
      <c r="J121" s="55"/>
    </row>
    <row r="122" s="27" customFormat="1" ht="12.75">
      <c r="J122" s="55"/>
    </row>
    <row r="123" s="27" customFormat="1" ht="12.75">
      <c r="J123" s="55"/>
    </row>
    <row r="124" s="27" customFormat="1" ht="12.75">
      <c r="J124" s="55"/>
    </row>
    <row r="125" s="27" customFormat="1" ht="12.75">
      <c r="J125" s="55"/>
    </row>
    <row r="126" s="27" customFormat="1" ht="12.75">
      <c r="J126" s="55"/>
    </row>
    <row r="127" s="27" customFormat="1" ht="12.75">
      <c r="J127" s="55"/>
    </row>
    <row r="128" s="27" customFormat="1" ht="12.75">
      <c r="J128" s="55"/>
    </row>
    <row r="129" s="27" customFormat="1" ht="12.75">
      <c r="J129" s="55"/>
    </row>
    <row r="130" s="27" customFormat="1" ht="12.75">
      <c r="J130" s="55"/>
    </row>
    <row r="131" s="27" customFormat="1" ht="12.75">
      <c r="J131" s="55"/>
    </row>
  </sheetData>
  <sheetProtection/>
  <mergeCells count="13">
    <mergeCell ref="A111:F111"/>
    <mergeCell ref="A7:H7"/>
    <mergeCell ref="A8:H8"/>
    <mergeCell ref="A9:H9"/>
    <mergeCell ref="A10:H10"/>
    <mergeCell ref="A11:H11"/>
    <mergeCell ref="A14:H14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2015-06-04T04:49:21Z</cp:lastPrinted>
  <dcterms:created xsi:type="dcterms:W3CDTF">2010-04-02T14:46:04Z</dcterms:created>
  <dcterms:modified xsi:type="dcterms:W3CDTF">2015-06-04T04:49:34Z</dcterms:modified>
  <cp:category/>
  <cp:version/>
  <cp:contentType/>
  <cp:contentStatus/>
</cp:coreProperties>
</file>