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0"/>
  </bookViews>
  <sheets>
    <sheet name="по голосованию" sheetId="1" r:id="rId1"/>
  </sheets>
  <definedNames>
    <definedName name="_xlnm.Print_Area" localSheetId="0">'по голосованию'!$A$1:$F$114</definedName>
  </definedNames>
  <calcPr fullCalcOnLoad="1" fullPrecision="0"/>
</workbook>
</file>

<file path=xl/sharedStrings.xml><?xml version="1.0" encoding="utf-8"?>
<sst xmlns="http://schemas.openxmlformats.org/spreadsheetml/2006/main" count="194" uniqueCount="133">
  <si>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</si>
  <si>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</si>
  <si>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</si>
  <si>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</si>
  <si>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</si>
  <si>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</si>
  <si>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</si>
  <si>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</si>
  <si>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</si>
  <si>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</si>
  <si>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</si>
  <si>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</si>
  <si>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</si>
  <si>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</si>
  <si>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</si>
  <si>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</si>
  <si>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</si>
  <si>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</si>
  <si>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</si>
  <si>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</si>
  <si>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</si>
  <si>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</si>
  <si>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</si>
  <si>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</si>
  <si>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</si>
  <si>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</si>
  <si>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</si>
  <si>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</si>
  <si>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</si>
  <si>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</si>
  <si>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перевод реле времени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</si>
  <si>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</si>
  <si>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</si>
  <si>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замена трансформатора тока</t>
  </si>
  <si>
    <t>промывка фильтров в тепловом пункте</t>
  </si>
  <si>
    <t>регулировка элеваторного узла</t>
  </si>
  <si>
    <t>ревизия элеваторного узла ( сопло )</t>
  </si>
  <si>
    <t>4 раза в год</t>
  </si>
  <si>
    <t>восстановление общедомового уличного освещения</t>
  </si>
  <si>
    <t>(многоквартирный дом с электрическими плитами )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</si>
  <si>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</si>
  <si>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</si>
  <si>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</si>
  <si>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</si>
  <si>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</si>
  <si>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</si>
  <si>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</si>
  <si>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Погашение задолженности прошлых периодов</t>
  </si>
  <si>
    <t>восстановление циркуляции ГВС, сброс воздушных пробок</t>
  </si>
  <si>
    <t>1 раз в 3 года</t>
  </si>
  <si>
    <t>Сбор, вывоз и утилизация ТБО, руб/м2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</si>
  <si>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</si>
  <si>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вентиляции в т.числе: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</si>
  <si>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</si>
  <si>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</si>
  <si>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содержанию кровли в т.числе:</t>
  </si>
  <si>
    <t>очистка кровли от снега и скалывание сосулек</t>
  </si>
  <si>
    <t>3 раза в год</t>
  </si>
  <si>
    <t xml:space="preserve">очистка от снега и наледи подъездных козырьков </t>
  </si>
  <si>
    <t>Итого:</t>
  </si>
  <si>
    <t>гидравлическое испытание элеваторного узла и запорной арматуры</t>
  </si>
  <si>
    <t>Управление многоквартирным домом, всего в т.ч.</t>
  </si>
  <si>
    <t>1 раз в 4 года</t>
  </si>
  <si>
    <t>учет  работ по капремонту</t>
  </si>
  <si>
    <t>2016  -2017 гг.</t>
  </si>
  <si>
    <t>(стоимость услуг  увеличена на 10  % в соответствии с уровнем инфляции 2015 г.)</t>
  </si>
  <si>
    <t>объем работ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</si>
  <si>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</si>
  <si>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</si>
  <si>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</si>
  <si>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</si>
  <si>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</si>
  <si>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</si>
  <si>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</si>
  <si>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</si>
  <si>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</si>
  <si>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</si>
  <si>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</si>
  <si>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</si>
  <si>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</si>
  <si>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</si>
  <si>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</si>
  <si>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</si>
  <si>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</si>
  <si>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</si>
  <si>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</si>
  <si>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</si>
  <si>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</si>
  <si>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</si>
  <si>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</si>
  <si>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</si>
  <si>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</si>
  <si>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 и техническое обслуживание  приборов учета горячего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</si>
  <si>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</si>
  <si>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 xml:space="preserve">ревизия задвижек отопления </t>
  </si>
  <si>
    <t xml:space="preserve">смена задвижек отопления </t>
  </si>
  <si>
    <t xml:space="preserve"> замена неисправных контрольно-измерительных прибоов (манометров, термометров и т.д)</t>
  </si>
  <si>
    <t>работа по очистке водяного подогревателя для удаления накипи-коррозийных отложений</t>
  </si>
  <si>
    <t>проверка работы регулятора температуры на водяном водоподогревателе</t>
  </si>
  <si>
    <t>замена насоса гвс /резерв/</t>
  </si>
  <si>
    <t>1 раз</t>
  </si>
  <si>
    <t>ревизия задвижек ГВС</t>
  </si>
  <si>
    <t>смена задвижек ГВС</t>
  </si>
  <si>
    <t>замена насоса хвс /резерв/</t>
  </si>
  <si>
    <t>ревизия задвижек ХВС</t>
  </si>
  <si>
    <t>смена задвижек ХВС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</si>
  <si>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</si>
  <si>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</si>
  <si>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</si>
  <si>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</si>
  <si>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</si>
  <si>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575,5 м2</t>
  </si>
  <si>
    <t>1421,12 м2</t>
  </si>
  <si>
    <t>1 шт</t>
  </si>
  <si>
    <t>Содержание  лестничных клеток</t>
  </si>
  <si>
    <t>подключение системы отопления с регулировкой и переводом системы ГВС на зимнюю схему</t>
  </si>
  <si>
    <t>замена неисправных контрольно-измерительных прибоов (манометров, термометров и т.д)</t>
  </si>
  <si>
    <t>по адресу: ул.Ленинского Комсомола, д.1(S жилые + нежилые =575,5 м2 ;S придом.тер.= 1421,12 м2  )</t>
  </si>
  <si>
    <t>2 пробы</t>
  </si>
  <si>
    <t>по состоянию на 1.05.2016г.</t>
  </si>
  <si>
    <t xml:space="preserve">отключение системы отопления </t>
  </si>
  <si>
    <t>Приложение № 3</t>
  </si>
  <si>
    <t xml:space="preserve">от _____________ 2016 г </t>
  </si>
  <si>
    <t>48 м2</t>
  </si>
  <si>
    <t>403,7 м2</t>
  </si>
  <si>
    <t>225 м</t>
  </si>
  <si>
    <t>61 м</t>
  </si>
  <si>
    <t>90 м</t>
  </si>
  <si>
    <t>126 м</t>
  </si>
  <si>
    <t>28 каналов</t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</si>
  <si>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</si>
  <si>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t>ВСЕГО (без содержания лестничных клеток и уборки земельного участка)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</si>
  <si>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устранение неплотностей в вентиляционных каналах и шахтах, устранение засоров в каналах, пылеудаление и дезинфекция вентканалов, прочистка канализационных выпусков до стены здания, очистка кровли от снега и скалывание сосулек, очистка от снега и наледи подъездных козырьков, замена насоса ГВС)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</si>
</sst>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0" fillId="25" borderId="0" xfId="0" applyFont="1" applyFill="1" applyAlignment="1">
      <alignment horizontal="center"/>
    </xf>
    <xf numFmtId="0" fontId="18" fillId="26" borderId="14" xfId="0" applyFont="1" applyFill="1" applyBorder="1" applyAlignment="1">
      <alignment horizontal="left" vertical="center" wrapText="1"/>
    </xf>
    <xf numFmtId="0" fontId="18" fillId="26" borderId="15" xfId="0" applyFont="1" applyFill="1" applyBorder="1" applyAlignment="1">
      <alignment horizontal="center" vertical="center" wrapText="1"/>
    </xf>
    <xf numFmtId="2" fontId="18" fillId="26" borderId="16" xfId="0" applyNumberFormat="1" applyFont="1" applyFill="1" applyBorder="1" applyAlignment="1">
      <alignment horizontal="center" vertical="center" wrapText="1"/>
    </xf>
    <xf numFmtId="2" fontId="18" fillId="26" borderId="17" xfId="0" applyNumberFormat="1" applyFont="1" applyFill="1" applyBorder="1" applyAlignment="1">
      <alignment horizontal="center" vertical="center" wrapText="1"/>
    </xf>
    <xf numFmtId="2" fontId="18" fillId="26" borderId="15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2" fontId="18" fillId="26" borderId="0" xfId="0" applyNumberFormat="1" applyFont="1" applyFill="1" applyAlignment="1">
      <alignment horizontal="center" vertical="center" wrapText="1"/>
    </xf>
    <xf numFmtId="0" fontId="22" fillId="26" borderId="0" xfId="0" applyFont="1" applyFill="1" applyAlignment="1">
      <alignment horizontal="center" vertical="center" wrapText="1"/>
    </xf>
    <xf numFmtId="2" fontId="18" fillId="26" borderId="18" xfId="0" applyNumberFormat="1" applyFont="1" applyFill="1" applyBorder="1" applyAlignment="1">
      <alignment horizontal="center" vertical="center" wrapText="1"/>
    </xf>
    <xf numFmtId="2" fontId="24" fillId="26" borderId="17" xfId="0" applyNumberFormat="1" applyFont="1" applyFill="1" applyBorder="1" applyAlignment="1">
      <alignment horizontal="center" vertical="center" wrapText="1"/>
    </xf>
    <xf numFmtId="2" fontId="24" fillId="26" borderId="16" xfId="0" applyNumberFormat="1" applyFont="1" applyFill="1" applyBorder="1" applyAlignment="1">
      <alignment horizontal="center" vertical="center" wrapText="1"/>
    </xf>
    <xf numFmtId="2" fontId="24" fillId="26" borderId="18" xfId="0" applyNumberFormat="1" applyFont="1" applyFill="1" applyBorder="1" applyAlignment="1">
      <alignment horizontal="center" vertical="center" wrapText="1"/>
    </xf>
    <xf numFmtId="2" fontId="18" fillId="26" borderId="19" xfId="0" applyNumberFormat="1" applyFont="1" applyFill="1" applyBorder="1" applyAlignment="1">
      <alignment horizontal="center" vertical="center" wrapText="1"/>
    </xf>
    <xf numFmtId="2" fontId="18" fillId="26" borderId="20" xfId="0" applyNumberFormat="1" applyFont="1" applyFill="1" applyBorder="1" applyAlignment="1">
      <alignment horizontal="center" vertical="center" wrapText="1"/>
    </xf>
    <xf numFmtId="2" fontId="0" fillId="26" borderId="21" xfId="0" applyNumberFormat="1" applyFont="1" applyFill="1" applyBorder="1" applyAlignment="1">
      <alignment horizontal="center" vertical="center" wrapText="1"/>
    </xf>
    <xf numFmtId="2" fontId="0" fillId="26" borderId="15" xfId="0" applyNumberFormat="1" applyFont="1" applyFill="1" applyBorder="1" applyAlignment="1">
      <alignment horizontal="center" vertical="center" wrapText="1"/>
    </xf>
    <xf numFmtId="2" fontId="0" fillId="26" borderId="19" xfId="0" applyNumberFormat="1" applyFont="1" applyFill="1" applyBorder="1" applyAlignment="1">
      <alignment horizontal="center" vertical="center" wrapText="1"/>
    </xf>
    <xf numFmtId="2" fontId="0" fillId="26" borderId="16" xfId="0" applyNumberFormat="1" applyFont="1" applyFill="1" applyBorder="1" applyAlignment="1">
      <alignment horizontal="center" vertical="center" wrapText="1"/>
    </xf>
    <xf numFmtId="2" fontId="18" fillId="26" borderId="22" xfId="0" applyNumberFormat="1" applyFont="1" applyFill="1" applyBorder="1" applyAlignment="1">
      <alignment horizontal="center" vertical="center" wrapText="1"/>
    </xf>
    <xf numFmtId="2" fontId="24" fillId="26" borderId="20" xfId="0" applyNumberFormat="1" applyFont="1" applyFill="1" applyBorder="1" applyAlignment="1">
      <alignment horizontal="center" vertical="center" wrapText="1"/>
    </xf>
    <xf numFmtId="2" fontId="24" fillId="26" borderId="22" xfId="0" applyNumberFormat="1" applyFont="1" applyFill="1" applyBorder="1" applyAlignment="1">
      <alignment horizontal="center" vertical="center" wrapText="1"/>
    </xf>
    <xf numFmtId="2" fontId="24" fillId="26" borderId="15" xfId="0" applyNumberFormat="1" applyFont="1" applyFill="1" applyBorder="1" applyAlignment="1">
      <alignment horizontal="center" vertical="center" wrapText="1"/>
    </xf>
    <xf numFmtId="2" fontId="24" fillId="26" borderId="19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 vertical="center"/>
    </xf>
    <xf numFmtId="0" fontId="18" fillId="26" borderId="11" xfId="0" applyFont="1" applyFill="1" applyBorder="1" applyAlignment="1">
      <alignment horizontal="center" vertical="center" wrapText="1"/>
    </xf>
    <xf numFmtId="0" fontId="18" fillId="26" borderId="23" xfId="0" applyFont="1" applyFill="1" applyBorder="1" applyAlignment="1">
      <alignment horizontal="center" vertical="center" wrapText="1"/>
    </xf>
    <xf numFmtId="0" fontId="0" fillId="26" borderId="24" xfId="0" applyFont="1" applyFill="1" applyBorder="1" applyAlignment="1">
      <alignment horizontal="center" vertical="center" wrapText="1"/>
    </xf>
    <xf numFmtId="0" fontId="0" fillId="26" borderId="25" xfId="0" applyFont="1" applyFill="1" applyBorder="1" applyAlignment="1">
      <alignment horizontal="center" vertical="center" wrapText="1"/>
    </xf>
    <xf numFmtId="0" fontId="0" fillId="26" borderId="26" xfId="0" applyFont="1" applyFill="1" applyBorder="1" applyAlignment="1">
      <alignment horizontal="center" vertical="center" wrapText="1"/>
    </xf>
    <xf numFmtId="2" fontId="23" fillId="26" borderId="0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0" fontId="18" fillId="26" borderId="27" xfId="0" applyFont="1" applyFill="1" applyBorder="1" applyAlignment="1">
      <alignment horizontal="left" vertical="center" wrapText="1"/>
    </xf>
    <xf numFmtId="0" fontId="24" fillId="26" borderId="16" xfId="0" applyFont="1" applyFill="1" applyBorder="1" applyAlignment="1">
      <alignment horizontal="center" vertical="center" wrapText="1"/>
    </xf>
    <xf numFmtId="0" fontId="24" fillId="26" borderId="27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2" fontId="18" fillId="26" borderId="11" xfId="0" applyNumberFormat="1" applyFont="1" applyFill="1" applyBorder="1" applyAlignment="1">
      <alignment horizontal="center" vertical="center" wrapText="1"/>
    </xf>
    <xf numFmtId="2" fontId="18" fillId="26" borderId="23" xfId="0" applyNumberFormat="1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center" vertical="center" wrapText="1"/>
    </xf>
    <xf numFmtId="2" fontId="18" fillId="0" borderId="29" xfId="0" applyNumberFormat="1" applyFont="1" applyFill="1" applyBorder="1" applyAlignment="1">
      <alignment horizontal="center" vertical="center" wrapText="1"/>
    </xf>
    <xf numFmtId="2" fontId="0" fillId="26" borderId="18" xfId="0" applyNumberFormat="1" applyFont="1" applyFill="1" applyBorder="1" applyAlignment="1">
      <alignment horizontal="center" vertical="center" wrapText="1"/>
    </xf>
    <xf numFmtId="0" fontId="0" fillId="26" borderId="14" xfId="0" applyFont="1" applyFill="1" applyBorder="1" applyAlignment="1">
      <alignment horizontal="left" vertical="center" wrapText="1"/>
    </xf>
    <xf numFmtId="0" fontId="0" fillId="26" borderId="15" xfId="0" applyFont="1" applyFill="1" applyBorder="1" applyAlignment="1">
      <alignment horizontal="center" vertical="center" wrapText="1"/>
    </xf>
    <xf numFmtId="0" fontId="0" fillId="26" borderId="0" xfId="0" applyFont="1" applyFill="1" applyAlignment="1">
      <alignment horizontal="center" vertical="center" wrapText="1"/>
    </xf>
    <xf numFmtId="0" fontId="18" fillId="26" borderId="20" xfId="0" applyFont="1" applyFill="1" applyBorder="1" applyAlignment="1">
      <alignment horizontal="center" vertical="center" wrapText="1"/>
    </xf>
    <xf numFmtId="0" fontId="0" fillId="26" borderId="15" xfId="0" applyFont="1" applyFill="1" applyBorder="1" applyAlignment="1">
      <alignment horizontal="center" vertical="center" wrapText="1"/>
    </xf>
    <xf numFmtId="0" fontId="0" fillId="26" borderId="15" xfId="0" applyFill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left" vertical="center" wrapText="1"/>
    </xf>
    <xf numFmtId="0" fontId="24" fillId="26" borderId="15" xfId="0" applyFont="1" applyFill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left" vertical="center" wrapText="1"/>
    </xf>
    <xf numFmtId="0" fontId="24" fillId="26" borderId="30" xfId="0" applyFont="1" applyFill="1" applyBorder="1" applyAlignment="1">
      <alignment horizontal="left" vertical="center" wrapText="1"/>
    </xf>
    <xf numFmtId="0" fontId="24" fillId="26" borderId="20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left" vertical="center" wrapText="1"/>
    </xf>
    <xf numFmtId="0" fontId="0" fillId="26" borderId="11" xfId="0" applyFont="1" applyFill="1" applyBorder="1" applyAlignment="1">
      <alignment horizontal="center" vertical="center" wrapText="1"/>
    </xf>
    <xf numFmtId="2" fontId="0" fillId="26" borderId="17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2" fontId="18" fillId="0" borderId="17" xfId="0" applyNumberFormat="1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/>
    </xf>
    <xf numFmtId="0" fontId="18" fillId="26" borderId="16" xfId="0" applyFont="1" applyFill="1" applyBorder="1" applyAlignment="1">
      <alignment horizontal="center" vertical="center" wrapText="1"/>
    </xf>
    <xf numFmtId="4" fontId="18" fillId="26" borderId="11" xfId="0" applyNumberFormat="1" applyFont="1" applyFill="1" applyBorder="1" applyAlignment="1">
      <alignment horizontal="center" vertical="center" wrapText="1"/>
    </xf>
    <xf numFmtId="4" fontId="18" fillId="26" borderId="17" xfId="0" applyNumberFormat="1" applyFont="1" applyFill="1" applyBorder="1" applyAlignment="1">
      <alignment horizontal="center" vertical="center" wrapText="1"/>
    </xf>
    <xf numFmtId="4" fontId="24" fillId="26" borderId="17" xfId="0" applyNumberFormat="1" applyFont="1" applyFill="1" applyBorder="1" applyAlignment="1">
      <alignment horizontal="center" vertical="center" wrapText="1"/>
    </xf>
    <xf numFmtId="4" fontId="18" fillId="26" borderId="16" xfId="0" applyNumberFormat="1" applyFont="1" applyFill="1" applyBorder="1" applyAlignment="1">
      <alignment horizontal="center" vertical="center" wrapText="1"/>
    </xf>
    <xf numFmtId="4" fontId="18" fillId="26" borderId="20" xfId="0" applyNumberFormat="1" applyFont="1" applyFill="1" applyBorder="1" applyAlignment="1">
      <alignment horizontal="center" vertical="center" wrapText="1"/>
    </xf>
    <xf numFmtId="4" fontId="19" fillId="26" borderId="29" xfId="0" applyNumberFormat="1" applyFont="1" applyFill="1" applyBorder="1" applyAlignment="1">
      <alignment horizontal="center"/>
    </xf>
    <xf numFmtId="4" fontId="0" fillId="26" borderId="0" xfId="0" applyNumberFormat="1" applyFill="1" applyAlignment="1">
      <alignment horizontal="center" vertical="center"/>
    </xf>
    <xf numFmtId="4" fontId="18" fillId="26" borderId="3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4" fontId="19" fillId="26" borderId="0" xfId="0" applyNumberFormat="1" applyFont="1" applyFill="1" applyBorder="1" applyAlignment="1">
      <alignment horizontal="center"/>
    </xf>
    <xf numFmtId="2" fontId="19" fillId="26" borderId="0" xfId="0" applyNumberFormat="1" applyFont="1" applyFill="1" applyBorder="1" applyAlignment="1">
      <alignment horizontal="center"/>
    </xf>
    <xf numFmtId="0" fontId="0" fillId="26" borderId="0" xfId="0" applyFont="1" applyFill="1" applyBorder="1" applyAlignment="1">
      <alignment horizontal="left" vertical="center" wrapText="1"/>
    </xf>
    <xf numFmtId="0" fontId="0" fillId="26" borderId="0" xfId="0" applyFont="1" applyFill="1" applyBorder="1" applyAlignment="1">
      <alignment horizontal="center" vertical="center" wrapText="1"/>
    </xf>
    <xf numFmtId="2" fontId="0" fillId="26" borderId="0" xfId="0" applyNumberFormat="1" applyFont="1" applyFill="1" applyBorder="1" applyAlignment="1">
      <alignment horizontal="center" vertical="center" wrapText="1"/>
    </xf>
    <xf numFmtId="4" fontId="24" fillId="26" borderId="27" xfId="0" applyNumberFormat="1" applyFont="1" applyFill="1" applyBorder="1" applyAlignment="1">
      <alignment horizontal="left" vertical="center" wrapText="1"/>
    </xf>
    <xf numFmtId="4" fontId="24" fillId="26" borderId="16" xfId="0" applyNumberFormat="1" applyFont="1" applyFill="1" applyBorder="1" applyAlignment="1">
      <alignment horizontal="center" vertical="center" wrapText="1"/>
    </xf>
    <xf numFmtId="4" fontId="0" fillId="26" borderId="21" xfId="0" applyNumberFormat="1" applyFont="1" applyFill="1" applyBorder="1" applyAlignment="1">
      <alignment horizontal="center" vertical="center" wrapText="1"/>
    </xf>
    <xf numFmtId="4" fontId="0" fillId="26" borderId="17" xfId="0" applyNumberFormat="1" applyFont="1" applyFill="1" applyBorder="1" applyAlignment="1">
      <alignment horizontal="center" vertical="center" wrapText="1"/>
    </xf>
    <xf numFmtId="4" fontId="24" fillId="26" borderId="21" xfId="0" applyNumberFormat="1" applyFont="1" applyFill="1" applyBorder="1" applyAlignment="1">
      <alignment horizontal="center" vertical="center" wrapText="1"/>
    </xf>
    <xf numFmtId="4" fontId="24" fillId="26" borderId="20" xfId="0" applyNumberFormat="1" applyFont="1" applyFill="1" applyBorder="1" applyAlignment="1">
      <alignment horizontal="center" vertical="center" wrapText="1"/>
    </xf>
    <xf numFmtId="4" fontId="24" fillId="26" borderId="15" xfId="0" applyNumberFormat="1" applyFont="1" applyFill="1" applyBorder="1" applyAlignment="1">
      <alignment horizontal="center" vertical="center" wrapText="1"/>
    </xf>
    <xf numFmtId="4" fontId="18" fillId="26" borderId="15" xfId="0" applyNumberFormat="1" applyFont="1" applyFill="1" applyBorder="1" applyAlignment="1">
      <alignment horizontal="center" vertical="center" wrapText="1"/>
    </xf>
    <xf numFmtId="4" fontId="0" fillId="26" borderId="0" xfId="0" applyNumberFormat="1" applyFont="1" applyFill="1" applyBorder="1" applyAlignment="1">
      <alignment horizontal="center" vertical="center" wrapText="1"/>
    </xf>
    <xf numFmtId="4" fontId="18" fillId="26" borderId="15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0" fillId="26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32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="80" zoomScaleNormal="80" zoomScalePageLayoutView="0" workbookViewId="0" topLeftCell="A90">
      <selection activeCell="A1" sqref="A1:F115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4.875" style="59" customWidth="1"/>
    <col min="5" max="5" width="13.875" style="59" customWidth="1"/>
    <col min="6" max="6" width="20.875" style="59" customWidth="1"/>
    <col min="7" max="7" width="15.125" style="1" customWidth="1"/>
    <col min="8" max="8" width="15.375" style="1" hidden="1" customWidth="1"/>
    <col min="9" max="9" width="15.375" style="23" hidden="1" customWidth="1"/>
    <col min="10" max="12" width="15.375" style="1" customWidth="1"/>
    <col min="13" max="16384" width="9.125" style="1" customWidth="1"/>
  </cols>
  <sheetData>
    <row r="1" spans="1:6" ht="15">
      <c r="A1" s="114" t="s">
        <v>121</v>
      </c>
      <c r="B1" s="115"/>
      <c r="C1" s="115"/>
      <c r="D1" s="115"/>
      <c r="E1" s="115"/>
      <c r="F1" s="115"/>
    </row>
    <row r="2" spans="2:6" ht="15">
      <c r="B2" s="116"/>
      <c r="C2" s="116"/>
      <c r="D2" s="116"/>
      <c r="E2" s="115"/>
      <c r="F2" s="115"/>
    </row>
    <row r="3" spans="1:6" ht="16.5">
      <c r="A3" s="28" t="s">
        <v>64</v>
      </c>
      <c r="B3" s="116" t="s">
        <v>0</v>
      </c>
      <c r="C3" s="116"/>
      <c r="D3" s="116"/>
      <c r="E3" s="115"/>
      <c r="F3" s="115"/>
    </row>
    <row r="4" spans="2:6" ht="15">
      <c r="B4" s="116" t="s">
        <v>122</v>
      </c>
      <c r="C4" s="116"/>
      <c r="D4" s="116"/>
      <c r="E4" s="115"/>
      <c r="F4" s="115"/>
    </row>
    <row r="5" spans="1:9" ht="18">
      <c r="A5" s="117"/>
      <c r="B5" s="118"/>
      <c r="C5" s="118"/>
      <c r="D5" s="118"/>
      <c r="E5" s="118"/>
      <c r="F5" s="118"/>
      <c r="I5" s="1"/>
    </row>
    <row r="6" spans="1:9" ht="15">
      <c r="A6" s="119" t="s">
        <v>65</v>
      </c>
      <c r="B6" s="119"/>
      <c r="C6" s="119"/>
      <c r="D6" s="119"/>
      <c r="E6" s="119"/>
      <c r="F6" s="119"/>
      <c r="I6" s="1"/>
    </row>
    <row r="7" spans="1:9" s="2" customFormat="1" ht="18.75">
      <c r="A7" s="120" t="s">
        <v>1</v>
      </c>
      <c r="B7" s="120"/>
      <c r="C7" s="120"/>
      <c r="D7" s="120"/>
      <c r="E7" s="121"/>
      <c r="F7" s="121"/>
      <c r="I7" s="24"/>
    </row>
    <row r="8" spans="1:6" s="3" customFormat="1" ht="18.75">
      <c r="A8" s="120" t="s">
        <v>117</v>
      </c>
      <c r="B8" s="120"/>
      <c r="C8" s="120"/>
      <c r="D8" s="120"/>
      <c r="E8" s="121"/>
      <c r="F8" s="121"/>
    </row>
    <row r="9" spans="1:6" s="4" customFormat="1" ht="14.25">
      <c r="A9" s="122" t="s">
        <v>39</v>
      </c>
      <c r="B9" s="122"/>
      <c r="C9" s="122"/>
      <c r="D9" s="122"/>
      <c r="E9" s="123"/>
      <c r="F9" s="123"/>
    </row>
    <row r="10" spans="1:6" s="3" customFormat="1" ht="19.5" thickBot="1">
      <c r="A10" s="124" t="s">
        <v>43</v>
      </c>
      <c r="B10" s="124"/>
      <c r="C10" s="124"/>
      <c r="D10" s="124"/>
      <c r="E10" s="125"/>
      <c r="F10" s="125"/>
    </row>
    <row r="11" spans="1:9" s="8" customFormat="1" ht="123.75" thickBot="1">
      <c r="A11" s="5" t="s">
        <v>2</v>
      </c>
      <c r="B11" s="6" t="s">
        <v>3</v>
      </c>
      <c r="C11" s="7" t="s">
        <v>66</v>
      </c>
      <c r="D11" s="53" t="s">
        <v>28</v>
      </c>
      <c r="E11" s="53" t="s">
        <v>4</v>
      </c>
      <c r="F11" s="54" t="s">
        <v>5</v>
      </c>
      <c r="I11" s="19"/>
    </row>
    <row r="12" spans="1:9" s="11" customFormat="1" ht="12.75">
      <c r="A12" s="9">
        <v>1</v>
      </c>
      <c r="B12" s="10">
        <v>2</v>
      </c>
      <c r="C12" s="84">
        <v>3</v>
      </c>
      <c r="D12" s="55">
        <v>4</v>
      </c>
      <c r="E12" s="56">
        <v>5</v>
      </c>
      <c r="F12" s="57">
        <v>6</v>
      </c>
      <c r="I12" s="25"/>
    </row>
    <row r="13" spans="1:9" s="11" customFormat="1" ht="36.75" customHeight="1">
      <c r="A13" s="126" t="s">
        <v>6</v>
      </c>
      <c r="B13" s="127"/>
      <c r="C13" s="127"/>
      <c r="D13" s="127"/>
      <c r="E13" s="128"/>
      <c r="F13" s="129"/>
      <c r="I13" s="25"/>
    </row>
    <row r="14" spans="1:9" s="8" customFormat="1" ht="26.25" customHeight="1">
      <c r="A14" s="60" t="s">
        <v>61</v>
      </c>
      <c r="B14" s="30" t="s">
        <v>7</v>
      </c>
      <c r="C14" s="85" t="s">
        <v>111</v>
      </c>
      <c r="D14" s="89">
        <f>E14*G14</f>
        <v>22375.44</v>
      </c>
      <c r="E14" s="31">
        <f>F14*12</f>
        <v>38.88</v>
      </c>
      <c r="F14" s="37">
        <f>F24+F26</f>
        <v>3.24</v>
      </c>
      <c r="G14" s="8">
        <v>575.5</v>
      </c>
      <c r="H14" s="8">
        <v>1.07</v>
      </c>
      <c r="I14" s="19">
        <v>2.24</v>
      </c>
    </row>
    <row r="15" spans="1:9" s="8" customFormat="1" ht="29.25" customHeight="1">
      <c r="A15" s="104" t="s">
        <v>44</v>
      </c>
      <c r="B15" s="105" t="s">
        <v>45</v>
      </c>
      <c r="C15" s="32"/>
      <c r="D15" s="89"/>
      <c r="E15" s="31"/>
      <c r="F15" s="37"/>
      <c r="G15" s="8">
        <v>575.5</v>
      </c>
      <c r="I15" s="19"/>
    </row>
    <row r="16" spans="1:9" s="8" customFormat="1" ht="17.25" customHeight="1">
      <c r="A16" s="104" t="s">
        <v>46</v>
      </c>
      <c r="B16" s="105" t="s">
        <v>45</v>
      </c>
      <c r="C16" s="32"/>
      <c r="D16" s="89"/>
      <c r="E16" s="31"/>
      <c r="F16" s="37"/>
      <c r="G16" s="8">
        <v>575.5</v>
      </c>
      <c r="I16" s="19"/>
    </row>
    <row r="17" spans="1:9" s="8" customFormat="1" ht="125.25" customHeight="1">
      <c r="A17" s="104" t="s">
        <v>67</v>
      </c>
      <c r="B17" s="105" t="s">
        <v>20</v>
      </c>
      <c r="C17" s="32"/>
      <c r="D17" s="89"/>
      <c r="E17" s="31"/>
      <c r="F17" s="37"/>
      <c r="G17" s="8">
        <v>575.5</v>
      </c>
      <c r="I17" s="19"/>
    </row>
    <row r="18" spans="1:9" s="8" customFormat="1" ht="19.5" customHeight="1">
      <c r="A18" s="104" t="s">
        <v>68</v>
      </c>
      <c r="B18" s="105" t="s">
        <v>45</v>
      </c>
      <c r="C18" s="32"/>
      <c r="D18" s="89"/>
      <c r="E18" s="31"/>
      <c r="F18" s="37"/>
      <c r="G18" s="8">
        <v>575.5</v>
      </c>
      <c r="I18" s="19"/>
    </row>
    <row r="19" spans="1:9" s="8" customFormat="1" ht="15">
      <c r="A19" s="104" t="s">
        <v>69</v>
      </c>
      <c r="B19" s="105" t="s">
        <v>45</v>
      </c>
      <c r="C19" s="32"/>
      <c r="D19" s="89"/>
      <c r="E19" s="31"/>
      <c r="F19" s="37"/>
      <c r="G19" s="8">
        <v>575.5</v>
      </c>
      <c r="I19" s="19"/>
    </row>
    <row r="20" spans="1:9" s="8" customFormat="1" ht="25.5">
      <c r="A20" s="104" t="s">
        <v>70</v>
      </c>
      <c r="B20" s="105" t="s">
        <v>10</v>
      </c>
      <c r="C20" s="32"/>
      <c r="D20" s="89"/>
      <c r="E20" s="31"/>
      <c r="F20" s="37"/>
      <c r="G20" s="8">
        <v>575.5</v>
      </c>
      <c r="I20" s="19"/>
    </row>
    <row r="21" spans="1:9" s="8" customFormat="1" ht="15">
      <c r="A21" s="104" t="s">
        <v>71</v>
      </c>
      <c r="B21" s="105" t="s">
        <v>12</v>
      </c>
      <c r="C21" s="32"/>
      <c r="D21" s="89"/>
      <c r="E21" s="31"/>
      <c r="F21" s="37"/>
      <c r="G21" s="8">
        <v>575.5</v>
      </c>
      <c r="I21" s="19"/>
    </row>
    <row r="22" spans="1:9" s="8" customFormat="1" ht="15">
      <c r="A22" s="104" t="s">
        <v>72</v>
      </c>
      <c r="B22" s="105" t="s">
        <v>45</v>
      </c>
      <c r="C22" s="38"/>
      <c r="D22" s="90"/>
      <c r="E22" s="39"/>
      <c r="F22" s="40"/>
      <c r="G22" s="8">
        <v>575.5</v>
      </c>
      <c r="I22" s="19"/>
    </row>
    <row r="23" spans="1:9" s="8" customFormat="1" ht="15">
      <c r="A23" s="104" t="s">
        <v>73</v>
      </c>
      <c r="B23" s="105" t="s">
        <v>15</v>
      </c>
      <c r="C23" s="38"/>
      <c r="D23" s="90"/>
      <c r="E23" s="39"/>
      <c r="F23" s="40"/>
      <c r="G23" s="8">
        <v>575.5</v>
      </c>
      <c r="I23" s="19"/>
    </row>
    <row r="24" spans="1:9" s="8" customFormat="1" ht="15">
      <c r="A24" s="60" t="s">
        <v>59</v>
      </c>
      <c r="B24" s="61"/>
      <c r="C24" s="38"/>
      <c r="D24" s="90"/>
      <c r="E24" s="39"/>
      <c r="F24" s="37">
        <v>3.24</v>
      </c>
      <c r="G24" s="8">
        <v>575.5</v>
      </c>
      <c r="I24" s="19"/>
    </row>
    <row r="25" spans="1:9" s="8" customFormat="1" ht="15">
      <c r="A25" s="62" t="s">
        <v>63</v>
      </c>
      <c r="B25" s="61" t="s">
        <v>45</v>
      </c>
      <c r="C25" s="38"/>
      <c r="D25" s="90"/>
      <c r="E25" s="39"/>
      <c r="F25" s="40">
        <v>0</v>
      </c>
      <c r="G25" s="8">
        <v>575.5</v>
      </c>
      <c r="I25" s="19"/>
    </row>
    <row r="26" spans="1:9" s="8" customFormat="1" ht="15">
      <c r="A26" s="60" t="s">
        <v>59</v>
      </c>
      <c r="B26" s="61"/>
      <c r="C26" s="38"/>
      <c r="D26" s="90"/>
      <c r="E26" s="39"/>
      <c r="F26" s="37">
        <f>F25</f>
        <v>0</v>
      </c>
      <c r="G26" s="8">
        <v>575.5</v>
      </c>
      <c r="I26" s="19"/>
    </row>
    <row r="27" spans="1:9" s="8" customFormat="1" ht="30">
      <c r="A27" s="60" t="s">
        <v>8</v>
      </c>
      <c r="B27" s="87" t="s">
        <v>9</v>
      </c>
      <c r="C27" s="32" t="s">
        <v>112</v>
      </c>
      <c r="D27" s="89">
        <v>0</v>
      </c>
      <c r="E27" s="31">
        <f>D27/G27</f>
        <v>0</v>
      </c>
      <c r="F27" s="37">
        <f>E27/12</f>
        <v>0</v>
      </c>
      <c r="G27" s="8">
        <v>575.5</v>
      </c>
      <c r="I27" s="19"/>
    </row>
    <row r="28" spans="1:9" s="8" customFormat="1" ht="15">
      <c r="A28" s="104" t="s">
        <v>74</v>
      </c>
      <c r="B28" s="105" t="s">
        <v>9</v>
      </c>
      <c r="C28" s="38"/>
      <c r="D28" s="90"/>
      <c r="E28" s="39"/>
      <c r="F28" s="37"/>
      <c r="G28" s="8">
        <v>575.5</v>
      </c>
      <c r="I28" s="19"/>
    </row>
    <row r="29" spans="1:9" s="8" customFormat="1" ht="15">
      <c r="A29" s="104" t="s">
        <v>75</v>
      </c>
      <c r="B29" s="105" t="s">
        <v>76</v>
      </c>
      <c r="C29" s="38"/>
      <c r="D29" s="90"/>
      <c r="E29" s="39"/>
      <c r="F29" s="37"/>
      <c r="G29" s="8">
        <v>575.5</v>
      </c>
      <c r="I29" s="19"/>
    </row>
    <row r="30" spans="1:9" s="8" customFormat="1" ht="15">
      <c r="A30" s="104" t="s">
        <v>77</v>
      </c>
      <c r="B30" s="105" t="s">
        <v>78</v>
      </c>
      <c r="C30" s="38"/>
      <c r="D30" s="90"/>
      <c r="E30" s="39"/>
      <c r="F30" s="37"/>
      <c r="G30" s="8">
        <v>575.5</v>
      </c>
      <c r="I30" s="19"/>
    </row>
    <row r="31" spans="1:9" s="8" customFormat="1" ht="15">
      <c r="A31" s="104" t="s">
        <v>40</v>
      </c>
      <c r="B31" s="105" t="s">
        <v>9</v>
      </c>
      <c r="C31" s="38"/>
      <c r="D31" s="90"/>
      <c r="E31" s="39"/>
      <c r="F31" s="37"/>
      <c r="G31" s="8">
        <v>575.5</v>
      </c>
      <c r="I31" s="19"/>
    </row>
    <row r="32" spans="1:9" s="8" customFormat="1" ht="25.5">
      <c r="A32" s="104" t="s">
        <v>41</v>
      </c>
      <c r="B32" s="105" t="s">
        <v>10</v>
      </c>
      <c r="C32" s="38"/>
      <c r="D32" s="90"/>
      <c r="E32" s="39"/>
      <c r="F32" s="37"/>
      <c r="G32" s="8">
        <v>575.5</v>
      </c>
      <c r="I32" s="19"/>
    </row>
    <row r="33" spans="1:9" s="8" customFormat="1" ht="15">
      <c r="A33" s="104" t="s">
        <v>79</v>
      </c>
      <c r="B33" s="105" t="s">
        <v>9</v>
      </c>
      <c r="C33" s="38"/>
      <c r="D33" s="90"/>
      <c r="E33" s="39"/>
      <c r="F33" s="37"/>
      <c r="G33" s="8">
        <v>575.5</v>
      </c>
      <c r="I33" s="19"/>
    </row>
    <row r="34" spans="1:9" s="8" customFormat="1" ht="15">
      <c r="A34" s="104" t="s">
        <v>80</v>
      </c>
      <c r="B34" s="105" t="s">
        <v>9</v>
      </c>
      <c r="C34" s="38"/>
      <c r="D34" s="90"/>
      <c r="E34" s="39"/>
      <c r="F34" s="37"/>
      <c r="G34" s="8">
        <v>575.5</v>
      </c>
      <c r="I34" s="19"/>
    </row>
    <row r="35" spans="1:9" s="8" customFormat="1" ht="25.5">
      <c r="A35" s="104" t="s">
        <v>81</v>
      </c>
      <c r="B35" s="105" t="s">
        <v>42</v>
      </c>
      <c r="C35" s="38"/>
      <c r="D35" s="90"/>
      <c r="E35" s="39"/>
      <c r="F35" s="37"/>
      <c r="G35" s="8">
        <v>575.5</v>
      </c>
      <c r="I35" s="19"/>
    </row>
    <row r="36" spans="1:9" s="8" customFormat="1" ht="30" customHeight="1">
      <c r="A36" s="104" t="s">
        <v>82</v>
      </c>
      <c r="B36" s="105" t="s">
        <v>10</v>
      </c>
      <c r="C36" s="38"/>
      <c r="D36" s="90"/>
      <c r="E36" s="39"/>
      <c r="F36" s="37"/>
      <c r="G36" s="8">
        <v>575.5</v>
      </c>
      <c r="I36" s="19"/>
    </row>
    <row r="37" spans="1:9" s="8" customFormat="1" ht="32.25" customHeight="1">
      <c r="A37" s="104" t="s">
        <v>83</v>
      </c>
      <c r="B37" s="105" t="s">
        <v>9</v>
      </c>
      <c r="C37" s="38"/>
      <c r="D37" s="90"/>
      <c r="E37" s="39"/>
      <c r="F37" s="37"/>
      <c r="G37" s="8">
        <v>575.5</v>
      </c>
      <c r="I37" s="19"/>
    </row>
    <row r="38" spans="1:9" s="12" customFormat="1" ht="15">
      <c r="A38" s="29" t="s">
        <v>11</v>
      </c>
      <c r="B38" s="30" t="s">
        <v>12</v>
      </c>
      <c r="C38" s="32" t="s">
        <v>111</v>
      </c>
      <c r="D38" s="89">
        <f>E38*G38</f>
        <v>5731.98</v>
      </c>
      <c r="E38" s="31">
        <f>F38*12</f>
        <v>9.96</v>
      </c>
      <c r="F38" s="37">
        <v>0.83</v>
      </c>
      <c r="G38" s="8">
        <v>575.5</v>
      </c>
      <c r="H38" s="8">
        <v>1.07</v>
      </c>
      <c r="I38" s="19">
        <v>0.6</v>
      </c>
    </row>
    <row r="39" spans="1:9" s="8" customFormat="1" ht="15">
      <c r="A39" s="29" t="s">
        <v>13</v>
      </c>
      <c r="B39" s="30" t="s">
        <v>14</v>
      </c>
      <c r="C39" s="32" t="s">
        <v>111</v>
      </c>
      <c r="D39" s="89">
        <f>E39*G39</f>
        <v>18646.2</v>
      </c>
      <c r="E39" s="31">
        <f>F39*12</f>
        <v>32.4</v>
      </c>
      <c r="F39" s="37">
        <v>2.7</v>
      </c>
      <c r="G39" s="8">
        <v>575.5</v>
      </c>
      <c r="H39" s="8">
        <v>1.07</v>
      </c>
      <c r="I39" s="19">
        <v>1.94</v>
      </c>
    </row>
    <row r="40" spans="1:9" s="8" customFormat="1" ht="15">
      <c r="A40" s="29" t="s">
        <v>114</v>
      </c>
      <c r="B40" s="30" t="s">
        <v>9</v>
      </c>
      <c r="C40" s="32" t="s">
        <v>123</v>
      </c>
      <c r="D40" s="89">
        <v>0</v>
      </c>
      <c r="E40" s="31">
        <f>D40/G40</f>
        <v>0</v>
      </c>
      <c r="F40" s="37">
        <f>E40/12</f>
        <v>0</v>
      </c>
      <c r="G40" s="8">
        <v>575.5</v>
      </c>
      <c r="I40" s="19"/>
    </row>
    <row r="41" spans="1:9" s="8" customFormat="1" ht="15">
      <c r="A41" s="104" t="s">
        <v>84</v>
      </c>
      <c r="B41" s="105" t="s">
        <v>20</v>
      </c>
      <c r="C41" s="32"/>
      <c r="D41" s="89"/>
      <c r="E41" s="31"/>
      <c r="F41" s="37"/>
      <c r="G41" s="8">
        <v>575.5</v>
      </c>
      <c r="I41" s="19"/>
    </row>
    <row r="42" spans="1:9" s="8" customFormat="1" ht="15">
      <c r="A42" s="104" t="s">
        <v>85</v>
      </c>
      <c r="B42" s="105" t="s">
        <v>15</v>
      </c>
      <c r="C42" s="32"/>
      <c r="D42" s="89"/>
      <c r="E42" s="31"/>
      <c r="F42" s="37"/>
      <c r="G42" s="8">
        <v>575.5</v>
      </c>
      <c r="I42" s="19"/>
    </row>
    <row r="43" spans="1:9" s="8" customFormat="1" ht="15">
      <c r="A43" s="104" t="s">
        <v>86</v>
      </c>
      <c r="B43" s="105" t="s">
        <v>87</v>
      </c>
      <c r="C43" s="32"/>
      <c r="D43" s="89"/>
      <c r="E43" s="31"/>
      <c r="F43" s="37"/>
      <c r="G43" s="8">
        <v>575.5</v>
      </c>
      <c r="I43" s="19"/>
    </row>
    <row r="44" spans="1:9" s="8" customFormat="1" ht="15">
      <c r="A44" s="104" t="s">
        <v>88</v>
      </c>
      <c r="B44" s="105" t="s">
        <v>89</v>
      </c>
      <c r="C44" s="32"/>
      <c r="D44" s="89"/>
      <c r="E44" s="31"/>
      <c r="F44" s="37"/>
      <c r="G44" s="8">
        <v>575.5</v>
      </c>
      <c r="I44" s="19"/>
    </row>
    <row r="45" spans="1:9" s="8" customFormat="1" ht="15">
      <c r="A45" s="104" t="s">
        <v>90</v>
      </c>
      <c r="B45" s="105" t="s">
        <v>87</v>
      </c>
      <c r="C45" s="32"/>
      <c r="D45" s="89"/>
      <c r="E45" s="31"/>
      <c r="F45" s="37"/>
      <c r="G45" s="8">
        <v>575.5</v>
      </c>
      <c r="I45" s="19"/>
    </row>
    <row r="46" spans="1:9" s="11" customFormat="1" ht="30">
      <c r="A46" s="29" t="s">
        <v>91</v>
      </c>
      <c r="B46" s="30" t="s">
        <v>7</v>
      </c>
      <c r="C46" s="32" t="s">
        <v>113</v>
      </c>
      <c r="D46" s="89">
        <v>2246.78</v>
      </c>
      <c r="E46" s="31">
        <f>D46/G46</f>
        <v>3.9</v>
      </c>
      <c r="F46" s="37">
        <f>E46/12</f>
        <v>0.33</v>
      </c>
      <c r="G46" s="8">
        <v>575.5</v>
      </c>
      <c r="H46" s="8">
        <v>1.07</v>
      </c>
      <c r="I46" s="19">
        <v>0.24</v>
      </c>
    </row>
    <row r="47" spans="1:9" s="11" customFormat="1" ht="30">
      <c r="A47" s="29" t="s">
        <v>92</v>
      </c>
      <c r="B47" s="30" t="s">
        <v>7</v>
      </c>
      <c r="C47" s="32" t="s">
        <v>113</v>
      </c>
      <c r="D47" s="89">
        <v>2246.78</v>
      </c>
      <c r="E47" s="31">
        <f>D47/G47</f>
        <v>3.9</v>
      </c>
      <c r="F47" s="37">
        <f>E47/12</f>
        <v>0.33</v>
      </c>
      <c r="G47" s="8">
        <v>575.5</v>
      </c>
      <c r="H47" s="8">
        <v>1.07</v>
      </c>
      <c r="I47" s="19">
        <v>0.24</v>
      </c>
    </row>
    <row r="48" spans="1:9" s="11" customFormat="1" ht="30">
      <c r="A48" s="29" t="s">
        <v>93</v>
      </c>
      <c r="B48" s="30" t="s">
        <v>7</v>
      </c>
      <c r="C48" s="32" t="s">
        <v>113</v>
      </c>
      <c r="D48" s="89">
        <v>14185.73</v>
      </c>
      <c r="E48" s="31">
        <f>D48/G48</f>
        <v>24.65</v>
      </c>
      <c r="F48" s="37">
        <f>E48/12</f>
        <v>2.05</v>
      </c>
      <c r="G48" s="8">
        <v>575.5</v>
      </c>
      <c r="H48" s="8">
        <v>1.07</v>
      </c>
      <c r="I48" s="19">
        <v>1.49</v>
      </c>
    </row>
    <row r="49" spans="1:9" s="8" customFormat="1" ht="15">
      <c r="A49" s="29" t="s">
        <v>21</v>
      </c>
      <c r="B49" s="30" t="s">
        <v>22</v>
      </c>
      <c r="C49" s="32" t="s">
        <v>124</v>
      </c>
      <c r="D49" s="89">
        <f>E49*G49</f>
        <v>483.42</v>
      </c>
      <c r="E49" s="31">
        <f>F49*12</f>
        <v>0.84</v>
      </c>
      <c r="F49" s="37">
        <v>0.07</v>
      </c>
      <c r="G49" s="8">
        <v>575.5</v>
      </c>
      <c r="H49" s="8">
        <v>1.07</v>
      </c>
      <c r="I49" s="19">
        <v>0.03</v>
      </c>
    </row>
    <row r="50" spans="1:9" s="8" customFormat="1" ht="15">
      <c r="A50" s="29" t="s">
        <v>23</v>
      </c>
      <c r="B50" s="73" t="s">
        <v>24</v>
      </c>
      <c r="C50" s="33" t="s">
        <v>124</v>
      </c>
      <c r="D50" s="89">
        <v>303.86</v>
      </c>
      <c r="E50" s="33">
        <f>D50/G50</f>
        <v>0.53</v>
      </c>
      <c r="F50" s="41">
        <f>E50/12</f>
        <v>0.04</v>
      </c>
      <c r="G50" s="8">
        <v>575.5</v>
      </c>
      <c r="H50" s="8">
        <v>1.07</v>
      </c>
      <c r="I50" s="19">
        <v>0.02</v>
      </c>
    </row>
    <row r="51" spans="1:9" s="36" customFormat="1" ht="30">
      <c r="A51" s="29" t="s">
        <v>51</v>
      </c>
      <c r="B51" s="30"/>
      <c r="C51" s="33" t="s">
        <v>118</v>
      </c>
      <c r="D51" s="89">
        <v>2849.1</v>
      </c>
      <c r="E51" s="33">
        <f>D51/G51</f>
        <v>4.95</v>
      </c>
      <c r="F51" s="41">
        <f>E51/12</f>
        <v>0.41</v>
      </c>
      <c r="G51" s="8">
        <v>575.5</v>
      </c>
      <c r="H51" s="34"/>
      <c r="I51" s="35"/>
    </row>
    <row r="52" spans="1:9" s="12" customFormat="1" ht="15">
      <c r="A52" s="29" t="s">
        <v>29</v>
      </c>
      <c r="B52" s="30"/>
      <c r="C52" s="31" t="s">
        <v>125</v>
      </c>
      <c r="D52" s="91">
        <f>D53+D54+D55+D56+D57+D58+D59+D60+D61+D62+D63+D64+D65</f>
        <v>15959.01</v>
      </c>
      <c r="E52" s="33">
        <f>D52/G52</f>
        <v>27.73</v>
      </c>
      <c r="F52" s="41">
        <f>E52/12</f>
        <v>2.31</v>
      </c>
      <c r="G52" s="8">
        <v>575.5</v>
      </c>
      <c r="H52" s="8">
        <v>1.07</v>
      </c>
      <c r="I52" s="19">
        <v>1.93</v>
      </c>
    </row>
    <row r="53" spans="1:9" s="11" customFormat="1" ht="26.25" customHeight="1">
      <c r="A53" s="70" t="s">
        <v>120</v>
      </c>
      <c r="B53" s="71" t="s">
        <v>15</v>
      </c>
      <c r="C53" s="43"/>
      <c r="D53" s="106">
        <v>238.84</v>
      </c>
      <c r="E53" s="44"/>
      <c r="F53" s="45"/>
      <c r="G53" s="8">
        <v>575.5</v>
      </c>
      <c r="H53" s="8">
        <v>1.07</v>
      </c>
      <c r="I53" s="19">
        <v>0.01</v>
      </c>
    </row>
    <row r="54" spans="1:9" s="11" customFormat="1" ht="15">
      <c r="A54" s="70" t="s">
        <v>16</v>
      </c>
      <c r="B54" s="71" t="s">
        <v>20</v>
      </c>
      <c r="C54" s="43"/>
      <c r="D54" s="106">
        <v>505.42</v>
      </c>
      <c r="E54" s="44"/>
      <c r="F54" s="45"/>
      <c r="G54" s="8">
        <v>575.5</v>
      </c>
      <c r="H54" s="8">
        <v>1.07</v>
      </c>
      <c r="I54" s="19">
        <v>0.05</v>
      </c>
    </row>
    <row r="55" spans="1:9" s="11" customFormat="1" ht="15">
      <c r="A55" s="70" t="s">
        <v>60</v>
      </c>
      <c r="B55" s="74" t="s">
        <v>15</v>
      </c>
      <c r="C55" s="43"/>
      <c r="D55" s="106">
        <v>900.62</v>
      </c>
      <c r="E55" s="44"/>
      <c r="F55" s="45"/>
      <c r="G55" s="8">
        <v>575.5</v>
      </c>
      <c r="H55" s="8"/>
      <c r="I55" s="19"/>
    </row>
    <row r="56" spans="1:9" s="11" customFormat="1" ht="15">
      <c r="A56" s="70" t="s">
        <v>94</v>
      </c>
      <c r="B56" s="71" t="s">
        <v>15</v>
      </c>
      <c r="C56" s="43"/>
      <c r="D56" s="106">
        <v>0</v>
      </c>
      <c r="E56" s="44"/>
      <c r="F56" s="45"/>
      <c r="G56" s="8">
        <v>575.5</v>
      </c>
      <c r="H56" s="8">
        <v>1.07</v>
      </c>
      <c r="I56" s="19">
        <v>0.35</v>
      </c>
    </row>
    <row r="57" spans="1:9" s="11" customFormat="1" ht="15">
      <c r="A57" s="70" t="s">
        <v>95</v>
      </c>
      <c r="B57" s="74" t="s">
        <v>100</v>
      </c>
      <c r="C57" s="43"/>
      <c r="D57" s="106">
        <v>0</v>
      </c>
      <c r="E57" s="44"/>
      <c r="F57" s="45"/>
      <c r="G57" s="8">
        <v>575.5</v>
      </c>
      <c r="H57" s="8"/>
      <c r="I57" s="19"/>
    </row>
    <row r="58" spans="1:9" s="11" customFormat="1" ht="15">
      <c r="A58" s="70" t="s">
        <v>36</v>
      </c>
      <c r="B58" s="71" t="s">
        <v>15</v>
      </c>
      <c r="C58" s="43"/>
      <c r="D58" s="106">
        <v>963.17</v>
      </c>
      <c r="E58" s="44"/>
      <c r="F58" s="45"/>
      <c r="G58" s="8">
        <v>575.5</v>
      </c>
      <c r="H58" s="8">
        <v>1.07</v>
      </c>
      <c r="I58" s="19">
        <v>0.1</v>
      </c>
    </row>
    <row r="59" spans="1:9" s="11" customFormat="1" ht="15">
      <c r="A59" s="70" t="s">
        <v>17</v>
      </c>
      <c r="B59" s="71" t="s">
        <v>15</v>
      </c>
      <c r="C59" s="43"/>
      <c r="D59" s="106">
        <v>4294.09</v>
      </c>
      <c r="E59" s="44"/>
      <c r="F59" s="45"/>
      <c r="G59" s="8">
        <v>575.5</v>
      </c>
      <c r="H59" s="8">
        <v>1.07</v>
      </c>
      <c r="I59" s="19">
        <v>0.45</v>
      </c>
    </row>
    <row r="60" spans="1:9" s="11" customFormat="1" ht="15">
      <c r="A60" s="70" t="s">
        <v>18</v>
      </c>
      <c r="B60" s="71" t="s">
        <v>15</v>
      </c>
      <c r="C60" s="43"/>
      <c r="D60" s="106">
        <v>1010.85</v>
      </c>
      <c r="E60" s="44"/>
      <c r="F60" s="45"/>
      <c r="G60" s="8">
        <v>575.5</v>
      </c>
      <c r="H60" s="8">
        <v>1.07</v>
      </c>
      <c r="I60" s="19">
        <v>0.11</v>
      </c>
    </row>
    <row r="61" spans="1:9" s="11" customFormat="1" ht="15">
      <c r="A61" s="70" t="s">
        <v>34</v>
      </c>
      <c r="B61" s="75" t="s">
        <v>15</v>
      </c>
      <c r="C61" s="43"/>
      <c r="D61" s="106">
        <v>481.57</v>
      </c>
      <c r="E61" s="44"/>
      <c r="F61" s="45"/>
      <c r="G61" s="8">
        <v>575.5</v>
      </c>
      <c r="H61" s="8"/>
      <c r="I61" s="19"/>
    </row>
    <row r="62" spans="1:9" s="11" customFormat="1" ht="15">
      <c r="A62" s="70" t="s">
        <v>35</v>
      </c>
      <c r="B62" s="75" t="s">
        <v>20</v>
      </c>
      <c r="C62" s="43"/>
      <c r="D62" s="106">
        <v>1926.35</v>
      </c>
      <c r="E62" s="44"/>
      <c r="F62" s="45"/>
      <c r="G62" s="8">
        <v>575.5</v>
      </c>
      <c r="H62" s="8"/>
      <c r="I62" s="19"/>
    </row>
    <row r="63" spans="1:9" s="11" customFormat="1" ht="25.5">
      <c r="A63" s="70" t="s">
        <v>19</v>
      </c>
      <c r="B63" s="71" t="s">
        <v>15</v>
      </c>
      <c r="C63" s="43"/>
      <c r="D63" s="106">
        <v>582.87</v>
      </c>
      <c r="E63" s="44"/>
      <c r="F63" s="45"/>
      <c r="G63" s="8">
        <v>575.5</v>
      </c>
      <c r="H63" s="8">
        <v>1.07</v>
      </c>
      <c r="I63" s="19">
        <v>0.06</v>
      </c>
    </row>
    <row r="64" spans="1:9" s="11" customFormat="1" ht="25.5">
      <c r="A64" s="70" t="s">
        <v>115</v>
      </c>
      <c r="B64" s="71" t="s">
        <v>15</v>
      </c>
      <c r="C64" s="43"/>
      <c r="D64" s="106">
        <v>3391.27</v>
      </c>
      <c r="E64" s="44"/>
      <c r="F64" s="45"/>
      <c r="G64" s="8">
        <v>575.5</v>
      </c>
      <c r="H64" s="8">
        <v>1.07</v>
      </c>
      <c r="I64" s="19">
        <v>0.01</v>
      </c>
    </row>
    <row r="65" spans="1:9" s="11" customFormat="1" ht="32.25" customHeight="1">
      <c r="A65" s="70" t="s">
        <v>96</v>
      </c>
      <c r="B65" s="74" t="s">
        <v>15</v>
      </c>
      <c r="C65" s="83"/>
      <c r="D65" s="106">
        <v>1663.96</v>
      </c>
      <c r="E65" s="44"/>
      <c r="F65" s="45"/>
      <c r="G65" s="8">
        <v>575.5</v>
      </c>
      <c r="H65" s="8">
        <v>1.07</v>
      </c>
      <c r="I65" s="19">
        <v>0</v>
      </c>
    </row>
    <row r="66" spans="1:9" s="12" customFormat="1" ht="30">
      <c r="A66" s="29" t="s">
        <v>31</v>
      </c>
      <c r="B66" s="30"/>
      <c r="C66" s="31" t="s">
        <v>126</v>
      </c>
      <c r="D66" s="91">
        <f>D67+D68+D69+D70+D71+D72+D73</f>
        <v>12696.16</v>
      </c>
      <c r="E66" s="31">
        <f>D66/G66</f>
        <v>22.06</v>
      </c>
      <c r="F66" s="37">
        <f>E66/12</f>
        <v>1.84</v>
      </c>
      <c r="G66" s="8">
        <v>575.5</v>
      </c>
      <c r="H66" s="8">
        <v>1.07</v>
      </c>
      <c r="I66" s="19">
        <v>2.81</v>
      </c>
    </row>
    <row r="67" spans="1:9" s="11" customFormat="1" ht="29.25" customHeight="1">
      <c r="A67" s="70" t="s">
        <v>97</v>
      </c>
      <c r="B67" s="74" t="s">
        <v>20</v>
      </c>
      <c r="C67" s="43"/>
      <c r="D67" s="106">
        <v>5844.88</v>
      </c>
      <c r="E67" s="44"/>
      <c r="F67" s="45"/>
      <c r="G67" s="8">
        <v>575.5</v>
      </c>
      <c r="H67" s="8"/>
      <c r="I67" s="19"/>
    </row>
    <row r="68" spans="1:9" s="11" customFormat="1" ht="22.5" customHeight="1">
      <c r="A68" s="70" t="s">
        <v>48</v>
      </c>
      <c r="B68" s="75" t="s">
        <v>37</v>
      </c>
      <c r="C68" s="44"/>
      <c r="D68" s="43">
        <v>0</v>
      </c>
      <c r="E68" s="44"/>
      <c r="F68" s="45"/>
      <c r="G68" s="8"/>
      <c r="H68" s="8"/>
      <c r="I68" s="19"/>
    </row>
    <row r="69" spans="1:9" s="11" customFormat="1" ht="21" customHeight="1">
      <c r="A69" s="70" t="s">
        <v>98</v>
      </c>
      <c r="B69" s="71" t="s">
        <v>7</v>
      </c>
      <c r="C69" s="83"/>
      <c r="D69" s="106">
        <v>6851.28</v>
      </c>
      <c r="E69" s="44"/>
      <c r="F69" s="45"/>
      <c r="G69" s="8">
        <v>575.5</v>
      </c>
      <c r="H69" s="8">
        <v>1.07</v>
      </c>
      <c r="I69" s="19">
        <v>0.72</v>
      </c>
    </row>
    <row r="70" spans="1:9" s="11" customFormat="1" ht="18.75" customHeight="1">
      <c r="A70" s="70" t="s">
        <v>99</v>
      </c>
      <c r="B70" s="74" t="s">
        <v>100</v>
      </c>
      <c r="C70" s="83"/>
      <c r="D70" s="107">
        <v>0</v>
      </c>
      <c r="E70" s="46"/>
      <c r="F70" s="69"/>
      <c r="G70" s="8">
        <v>575.5</v>
      </c>
      <c r="H70" s="8"/>
      <c r="I70" s="19"/>
    </row>
    <row r="71" spans="1:9" s="11" customFormat="1" ht="29.25" customHeight="1">
      <c r="A71" s="70" t="s">
        <v>116</v>
      </c>
      <c r="B71" s="74" t="s">
        <v>15</v>
      </c>
      <c r="C71" s="83"/>
      <c r="D71" s="107">
        <v>0</v>
      </c>
      <c r="E71" s="46"/>
      <c r="F71" s="69"/>
      <c r="G71" s="8">
        <v>575.5</v>
      </c>
      <c r="H71" s="8"/>
      <c r="I71" s="19"/>
    </row>
    <row r="72" spans="1:9" s="11" customFormat="1" ht="19.5" customHeight="1">
      <c r="A72" s="70" t="s">
        <v>101</v>
      </c>
      <c r="B72" s="71" t="s">
        <v>15</v>
      </c>
      <c r="C72" s="83"/>
      <c r="D72" s="107">
        <v>0</v>
      </c>
      <c r="E72" s="46"/>
      <c r="F72" s="69"/>
      <c r="G72" s="8">
        <v>575.5</v>
      </c>
      <c r="H72" s="8"/>
      <c r="I72" s="19"/>
    </row>
    <row r="73" spans="1:9" s="11" customFormat="1" ht="21" customHeight="1">
      <c r="A73" s="70" t="s">
        <v>102</v>
      </c>
      <c r="B73" s="74" t="s">
        <v>100</v>
      </c>
      <c r="C73" s="83"/>
      <c r="D73" s="107">
        <v>0</v>
      </c>
      <c r="E73" s="46"/>
      <c r="F73" s="69"/>
      <c r="G73" s="8">
        <v>575.5</v>
      </c>
      <c r="H73" s="8"/>
      <c r="I73" s="19"/>
    </row>
    <row r="74" spans="1:9" s="11" customFormat="1" ht="30">
      <c r="A74" s="29" t="s">
        <v>32</v>
      </c>
      <c r="B74" s="71"/>
      <c r="C74" s="31" t="s">
        <v>126</v>
      </c>
      <c r="D74" s="91">
        <f>SUM(D75:D78)</f>
        <v>0</v>
      </c>
      <c r="E74" s="31">
        <f>D74/G74</f>
        <v>0</v>
      </c>
      <c r="F74" s="37">
        <f>E74/12</f>
        <v>0</v>
      </c>
      <c r="G74" s="8">
        <v>575.5</v>
      </c>
      <c r="H74" s="8">
        <v>1.07</v>
      </c>
      <c r="I74" s="19">
        <v>0</v>
      </c>
    </row>
    <row r="75" spans="1:9" s="11" customFormat="1" ht="15">
      <c r="A75" s="70" t="s">
        <v>103</v>
      </c>
      <c r="B75" s="74" t="s">
        <v>100</v>
      </c>
      <c r="C75" s="83"/>
      <c r="D75" s="90">
        <v>0</v>
      </c>
      <c r="E75" s="31"/>
      <c r="F75" s="37"/>
      <c r="G75" s="8">
        <v>575.5</v>
      </c>
      <c r="H75" s="8"/>
      <c r="I75" s="19"/>
    </row>
    <row r="76" spans="1:9" s="11" customFormat="1" ht="25.5">
      <c r="A76" s="70" t="s">
        <v>116</v>
      </c>
      <c r="B76" s="74" t="s">
        <v>15</v>
      </c>
      <c r="C76" s="83"/>
      <c r="D76" s="90">
        <v>0</v>
      </c>
      <c r="E76" s="31"/>
      <c r="F76" s="37"/>
      <c r="G76" s="8">
        <v>575.5</v>
      </c>
      <c r="H76" s="8"/>
      <c r="I76" s="19"/>
    </row>
    <row r="77" spans="1:9" s="11" customFormat="1" ht="15">
      <c r="A77" s="70" t="s">
        <v>104</v>
      </c>
      <c r="B77" s="71" t="s">
        <v>15</v>
      </c>
      <c r="C77" s="83"/>
      <c r="D77" s="90">
        <v>0</v>
      </c>
      <c r="E77" s="31"/>
      <c r="F77" s="37"/>
      <c r="G77" s="8">
        <v>575.5</v>
      </c>
      <c r="H77" s="8"/>
      <c r="I77" s="19"/>
    </row>
    <row r="78" spans="1:9" s="11" customFormat="1" ht="15">
      <c r="A78" s="70" t="s">
        <v>105</v>
      </c>
      <c r="B78" s="74" t="s">
        <v>100</v>
      </c>
      <c r="C78" s="43"/>
      <c r="D78" s="108">
        <v>0</v>
      </c>
      <c r="E78" s="44"/>
      <c r="F78" s="45"/>
      <c r="G78" s="8">
        <v>575.5</v>
      </c>
      <c r="H78" s="8">
        <v>1.07</v>
      </c>
      <c r="I78" s="19">
        <v>0</v>
      </c>
    </row>
    <row r="79" spans="1:9" s="11" customFormat="1" ht="33" customHeight="1">
      <c r="A79" s="29" t="s">
        <v>106</v>
      </c>
      <c r="B79" s="71"/>
      <c r="C79" s="31" t="s">
        <v>128</v>
      </c>
      <c r="D79" s="91">
        <f>D80+D81+D82+D83+D84+D85</f>
        <v>7861.62</v>
      </c>
      <c r="E79" s="31">
        <f>D79/G79</f>
        <v>13.66</v>
      </c>
      <c r="F79" s="37">
        <f>E79/12</f>
        <v>1.14</v>
      </c>
      <c r="G79" s="8">
        <v>575.5</v>
      </c>
      <c r="H79" s="8">
        <v>1.07</v>
      </c>
      <c r="I79" s="19">
        <v>0.89</v>
      </c>
    </row>
    <row r="80" spans="1:9" s="11" customFormat="1" ht="18" customHeight="1">
      <c r="A80" s="70" t="s">
        <v>30</v>
      </c>
      <c r="B80" s="71" t="s">
        <v>7</v>
      </c>
      <c r="C80" s="43"/>
      <c r="D80" s="106">
        <f>E80*G80</f>
        <v>0</v>
      </c>
      <c r="E80" s="44"/>
      <c r="F80" s="45"/>
      <c r="G80" s="8">
        <v>575.5</v>
      </c>
      <c r="H80" s="8">
        <v>1.07</v>
      </c>
      <c r="I80" s="19">
        <v>0</v>
      </c>
    </row>
    <row r="81" spans="1:9" s="11" customFormat="1" ht="42" customHeight="1">
      <c r="A81" s="70" t="s">
        <v>107</v>
      </c>
      <c r="B81" s="71" t="s">
        <v>15</v>
      </c>
      <c r="C81" s="43"/>
      <c r="D81" s="106">
        <v>2908.54</v>
      </c>
      <c r="E81" s="44"/>
      <c r="F81" s="45"/>
      <c r="G81" s="8">
        <v>575.5</v>
      </c>
      <c r="H81" s="8">
        <v>1.07</v>
      </c>
      <c r="I81" s="19">
        <v>0.31</v>
      </c>
    </row>
    <row r="82" spans="1:9" s="11" customFormat="1" ht="39" customHeight="1">
      <c r="A82" s="70" t="s">
        <v>108</v>
      </c>
      <c r="B82" s="71" t="s">
        <v>15</v>
      </c>
      <c r="C82" s="43"/>
      <c r="D82" s="106">
        <v>1006.81</v>
      </c>
      <c r="E82" s="44"/>
      <c r="F82" s="45"/>
      <c r="G82" s="8">
        <v>575.5</v>
      </c>
      <c r="H82" s="8">
        <v>1.07</v>
      </c>
      <c r="I82" s="19">
        <v>0.11</v>
      </c>
    </row>
    <row r="83" spans="1:9" s="11" customFormat="1" ht="25.5">
      <c r="A83" s="70" t="s">
        <v>38</v>
      </c>
      <c r="B83" s="71" t="s">
        <v>10</v>
      </c>
      <c r="C83" s="43"/>
      <c r="D83" s="106">
        <f>E83*G83</f>
        <v>0</v>
      </c>
      <c r="E83" s="44"/>
      <c r="F83" s="45"/>
      <c r="G83" s="8">
        <v>575.5</v>
      </c>
      <c r="H83" s="8">
        <v>1.07</v>
      </c>
      <c r="I83" s="19">
        <v>0.47</v>
      </c>
    </row>
    <row r="84" spans="1:9" s="11" customFormat="1" ht="23.25" customHeight="1">
      <c r="A84" s="70" t="s">
        <v>33</v>
      </c>
      <c r="B84" s="74" t="s">
        <v>62</v>
      </c>
      <c r="C84" s="43"/>
      <c r="D84" s="106">
        <f>E84*G84</f>
        <v>0</v>
      </c>
      <c r="E84" s="44"/>
      <c r="F84" s="45"/>
      <c r="G84" s="8">
        <v>575.5</v>
      </c>
      <c r="H84" s="8">
        <v>1.07</v>
      </c>
      <c r="I84" s="19">
        <v>0</v>
      </c>
    </row>
    <row r="85" spans="1:9" s="11" customFormat="1" ht="55.5" customHeight="1">
      <c r="A85" s="70" t="s">
        <v>109</v>
      </c>
      <c r="B85" s="74" t="s">
        <v>49</v>
      </c>
      <c r="C85" s="43"/>
      <c r="D85" s="106">
        <v>3946.27</v>
      </c>
      <c r="E85" s="44"/>
      <c r="F85" s="45"/>
      <c r="G85" s="8">
        <v>575.5</v>
      </c>
      <c r="H85" s="8">
        <v>1.07</v>
      </c>
      <c r="I85" s="19">
        <v>0</v>
      </c>
    </row>
    <row r="86" spans="1:8" s="8" customFormat="1" ht="19.5" customHeight="1">
      <c r="A86" s="29" t="s">
        <v>52</v>
      </c>
      <c r="B86" s="30"/>
      <c r="C86" s="42" t="s">
        <v>129</v>
      </c>
      <c r="D86" s="92">
        <f>D87+D88</f>
        <v>0</v>
      </c>
      <c r="E86" s="42">
        <f>D86/G86</f>
        <v>0</v>
      </c>
      <c r="F86" s="47">
        <f>E86/12</f>
        <v>0</v>
      </c>
      <c r="G86" s="8">
        <v>575.5</v>
      </c>
      <c r="H86" s="19"/>
    </row>
    <row r="87" spans="1:8" s="8" customFormat="1" ht="45.75" customHeight="1">
      <c r="A87" s="78" t="s">
        <v>110</v>
      </c>
      <c r="B87" s="74" t="s">
        <v>20</v>
      </c>
      <c r="C87" s="42"/>
      <c r="D87" s="109">
        <v>0</v>
      </c>
      <c r="E87" s="42"/>
      <c r="F87" s="47"/>
      <c r="G87" s="8">
        <v>575.5</v>
      </c>
      <c r="H87" s="19"/>
    </row>
    <row r="88" spans="1:8" s="8" customFormat="1" ht="31.5" customHeight="1">
      <c r="A88" s="78" t="s">
        <v>130</v>
      </c>
      <c r="B88" s="74" t="s">
        <v>49</v>
      </c>
      <c r="C88" s="48"/>
      <c r="D88" s="109">
        <v>0</v>
      </c>
      <c r="E88" s="48"/>
      <c r="F88" s="49"/>
      <c r="G88" s="8">
        <v>575.5</v>
      </c>
      <c r="H88" s="19"/>
    </row>
    <row r="89" spans="1:8" s="8" customFormat="1" ht="18.75" customHeight="1">
      <c r="A89" s="29" t="s">
        <v>53</v>
      </c>
      <c r="B89" s="77"/>
      <c r="C89" s="42" t="s">
        <v>127</v>
      </c>
      <c r="D89" s="92">
        <f>D90</f>
        <v>0</v>
      </c>
      <c r="E89" s="42">
        <f>D89/G89</f>
        <v>0</v>
      </c>
      <c r="F89" s="47">
        <f>E89/12</f>
        <v>0</v>
      </c>
      <c r="G89" s="8">
        <v>575.5</v>
      </c>
      <c r="H89" s="19"/>
    </row>
    <row r="90" spans="1:8" s="8" customFormat="1" ht="15">
      <c r="A90" s="78" t="s">
        <v>54</v>
      </c>
      <c r="B90" s="77" t="s">
        <v>15</v>
      </c>
      <c r="C90" s="48"/>
      <c r="D90" s="109">
        <v>0</v>
      </c>
      <c r="E90" s="48"/>
      <c r="F90" s="49"/>
      <c r="G90" s="8">
        <v>575.5</v>
      </c>
      <c r="H90" s="19"/>
    </row>
    <row r="91" spans="1:8" s="8" customFormat="1" ht="18.75" customHeight="1">
      <c r="A91" s="29" t="s">
        <v>55</v>
      </c>
      <c r="B91" s="77"/>
      <c r="C91" s="42" t="s">
        <v>124</v>
      </c>
      <c r="D91" s="92">
        <f>D92+D93</f>
        <v>0</v>
      </c>
      <c r="E91" s="42">
        <f>D91/G91</f>
        <v>0</v>
      </c>
      <c r="F91" s="47">
        <f>E91/12</f>
        <v>0</v>
      </c>
      <c r="G91" s="8">
        <v>575.5</v>
      </c>
      <c r="H91" s="19"/>
    </row>
    <row r="92" spans="1:8" s="8" customFormat="1" ht="15">
      <c r="A92" s="78" t="s">
        <v>56</v>
      </c>
      <c r="B92" s="77" t="s">
        <v>57</v>
      </c>
      <c r="C92" s="48"/>
      <c r="D92" s="109">
        <v>0</v>
      </c>
      <c r="E92" s="48"/>
      <c r="F92" s="49"/>
      <c r="G92" s="8">
        <v>575.5</v>
      </c>
      <c r="H92" s="19"/>
    </row>
    <row r="93" spans="1:8" s="8" customFormat="1" ht="15">
      <c r="A93" s="79" t="s">
        <v>58</v>
      </c>
      <c r="B93" s="80" t="s">
        <v>57</v>
      </c>
      <c r="C93" s="50"/>
      <c r="D93" s="110">
        <v>0</v>
      </c>
      <c r="E93" s="50"/>
      <c r="F93" s="51"/>
      <c r="G93" s="8">
        <v>575.5</v>
      </c>
      <c r="H93" s="19"/>
    </row>
    <row r="94" spans="1:9" s="8" customFormat="1" ht="197.25" customHeight="1" thickBot="1">
      <c r="A94" s="76" t="s">
        <v>132</v>
      </c>
      <c r="B94" s="30" t="s">
        <v>10</v>
      </c>
      <c r="C94" s="33"/>
      <c r="D94" s="111">
        <v>25000</v>
      </c>
      <c r="E94" s="33">
        <f>D94/G94</f>
        <v>43.44</v>
      </c>
      <c r="F94" s="41">
        <f>E94/12</f>
        <v>3.62</v>
      </c>
      <c r="G94" s="8">
        <v>575.5</v>
      </c>
      <c r="H94" s="8">
        <v>1.07</v>
      </c>
      <c r="I94" s="19">
        <v>0.3</v>
      </c>
    </row>
    <row r="95" spans="1:9" s="8" customFormat="1" ht="26.25" thickBot="1">
      <c r="A95" s="81" t="s">
        <v>47</v>
      </c>
      <c r="B95" s="82" t="s">
        <v>119</v>
      </c>
      <c r="C95" s="64"/>
      <c r="D95" s="88">
        <v>3742.92</v>
      </c>
      <c r="E95" s="64">
        <f>D95/G95</f>
        <v>6.5</v>
      </c>
      <c r="F95" s="65">
        <f>E95/12</f>
        <v>0.54</v>
      </c>
      <c r="G95" s="8">
        <v>575.5</v>
      </c>
      <c r="I95" s="19"/>
    </row>
    <row r="96" spans="1:9" s="8" customFormat="1" ht="19.5" thickBot="1">
      <c r="A96" s="20" t="s">
        <v>50</v>
      </c>
      <c r="B96" s="21" t="s">
        <v>9</v>
      </c>
      <c r="C96" s="22"/>
      <c r="D96" s="88">
        <f>E96*G96</f>
        <v>13121.4</v>
      </c>
      <c r="E96" s="64">
        <f>12*F96</f>
        <v>22.8</v>
      </c>
      <c r="F96" s="65">
        <v>1.9</v>
      </c>
      <c r="G96" s="8">
        <v>575.5</v>
      </c>
      <c r="I96" s="19"/>
    </row>
    <row r="97" spans="1:9" s="8" customFormat="1" ht="19.5" thickBot="1">
      <c r="A97" s="66" t="s">
        <v>27</v>
      </c>
      <c r="B97" s="67"/>
      <c r="C97" s="68"/>
      <c r="D97" s="93">
        <f>D96+D95+D94+D79+D74+D66+D52+D50+D49+D48+D47+D46+D39+D38+D14+D51+D91+D89+D86+D40+D27</f>
        <v>147450.4</v>
      </c>
      <c r="E97" s="93">
        <f>E96+E95+E94+E79+E74+E66+E52+E50+E49+E48+E47+E46+E39+E38+E14+E51+E91+E89+E86+E40+E27</f>
        <v>256.2</v>
      </c>
      <c r="F97" s="93">
        <f>F96+F95+F94+F79+F74+F66+F52+F50+F49+F48+F47+F46+F39+F38+F14+F51+F91+F89+F86+F40+F27</f>
        <v>21.35</v>
      </c>
      <c r="G97" s="8">
        <v>575.5</v>
      </c>
      <c r="H97" s="19"/>
      <c r="I97" s="19"/>
    </row>
    <row r="98" spans="1:9" s="8" customFormat="1" ht="18.75">
      <c r="A98" s="96"/>
      <c r="B98" s="97"/>
      <c r="C98" s="98"/>
      <c r="D98" s="99"/>
      <c r="E98" s="100"/>
      <c r="F98" s="100"/>
      <c r="H98" s="19"/>
      <c r="I98" s="19"/>
    </row>
    <row r="99" spans="1:9" s="8" customFormat="1" ht="18.75">
      <c r="A99" s="96"/>
      <c r="B99" s="97"/>
      <c r="C99" s="98"/>
      <c r="D99" s="99"/>
      <c r="E99" s="100"/>
      <c r="F99" s="100"/>
      <c r="H99" s="19"/>
      <c r="I99" s="19"/>
    </row>
    <row r="100" spans="1:9" s="15" customFormat="1" ht="15.75" thickBot="1">
      <c r="A100" s="14"/>
      <c r="D100" s="94"/>
      <c r="E100" s="52"/>
      <c r="F100" s="52"/>
      <c r="G100" s="8">
        <v>575.5</v>
      </c>
      <c r="I100" s="27"/>
    </row>
    <row r="101" spans="1:9" s="15" customFormat="1" ht="19.5" thickBot="1">
      <c r="A101" s="63" t="s">
        <v>26</v>
      </c>
      <c r="B101" s="7"/>
      <c r="C101" s="22"/>
      <c r="D101" s="88">
        <v>0</v>
      </c>
      <c r="E101" s="88">
        <v>0</v>
      </c>
      <c r="F101" s="88">
        <v>0</v>
      </c>
      <c r="G101" s="8">
        <v>575.5</v>
      </c>
      <c r="I101" s="27"/>
    </row>
    <row r="102" spans="1:9" s="72" customFormat="1" ht="18.75" customHeight="1">
      <c r="A102" s="101"/>
      <c r="B102" s="102"/>
      <c r="C102" s="103"/>
      <c r="D102" s="112"/>
      <c r="E102" s="103"/>
      <c r="F102" s="103"/>
      <c r="G102" s="8"/>
      <c r="H102" s="34"/>
      <c r="I102" s="35"/>
    </row>
    <row r="103" spans="1:9" s="15" customFormat="1" ht="15.75" thickBot="1">
      <c r="A103" s="14"/>
      <c r="D103" s="94"/>
      <c r="E103" s="52"/>
      <c r="F103" s="52"/>
      <c r="G103" s="8"/>
      <c r="I103" s="27"/>
    </row>
    <row r="104" spans="1:9" s="15" customFormat="1" ht="38.25" thickBot="1">
      <c r="A104" s="20" t="s">
        <v>131</v>
      </c>
      <c r="B104" s="21"/>
      <c r="C104" s="86"/>
      <c r="D104" s="95">
        <f>D97+D101</f>
        <v>147450.4</v>
      </c>
      <c r="E104" s="95">
        <f>E97+E101</f>
        <v>256.2</v>
      </c>
      <c r="F104" s="113">
        <f>F97+F101</f>
        <v>21.35</v>
      </c>
      <c r="G104" s="8">
        <v>575.5</v>
      </c>
      <c r="I104" s="27"/>
    </row>
    <row r="105" spans="1:9" s="15" customFormat="1" ht="12.75">
      <c r="A105" s="14"/>
      <c r="D105" s="52"/>
      <c r="E105" s="52"/>
      <c r="F105" s="52"/>
      <c r="I105" s="27"/>
    </row>
    <row r="106" spans="1:9" s="15" customFormat="1" ht="12.75">
      <c r="A106" s="14"/>
      <c r="D106" s="52"/>
      <c r="E106" s="52"/>
      <c r="F106" s="52"/>
      <c r="I106" s="27"/>
    </row>
    <row r="107" spans="1:9" s="15" customFormat="1" ht="12.75">
      <c r="A107" s="14"/>
      <c r="D107" s="52"/>
      <c r="E107" s="52"/>
      <c r="F107" s="52"/>
      <c r="I107" s="27"/>
    </row>
    <row r="108" spans="1:9" s="15" customFormat="1" ht="12.75">
      <c r="A108" s="14"/>
      <c r="D108" s="52"/>
      <c r="E108" s="52"/>
      <c r="F108" s="52"/>
      <c r="I108" s="27"/>
    </row>
    <row r="109" spans="1:9" s="15" customFormat="1" ht="12.75">
      <c r="A109" s="14"/>
      <c r="D109" s="52"/>
      <c r="E109" s="52"/>
      <c r="F109" s="52"/>
      <c r="I109" s="27"/>
    </row>
    <row r="110" spans="1:9" s="15" customFormat="1" ht="12.75">
      <c r="A110" s="14"/>
      <c r="D110" s="52"/>
      <c r="E110" s="52"/>
      <c r="F110" s="52"/>
      <c r="I110" s="27"/>
    </row>
    <row r="111" spans="1:9" s="13" customFormat="1" ht="19.5">
      <c r="A111" s="16"/>
      <c r="B111" s="17"/>
      <c r="C111" s="18"/>
      <c r="D111" s="58"/>
      <c r="E111" s="58"/>
      <c r="F111" s="58"/>
      <c r="I111" s="26"/>
    </row>
    <row r="112" spans="1:9" s="15" customFormat="1" ht="14.25">
      <c r="A112" s="130" t="s">
        <v>25</v>
      </c>
      <c r="B112" s="130"/>
      <c r="C112" s="130"/>
      <c r="D112" s="130"/>
      <c r="E112" s="130"/>
      <c r="F112" s="130"/>
      <c r="I112" s="27"/>
    </row>
    <row r="113" spans="4:9" s="15" customFormat="1" ht="12.75">
      <c r="D113" s="52"/>
      <c r="E113" s="52"/>
      <c r="F113" s="52"/>
      <c r="I113" s="27"/>
    </row>
    <row r="114" spans="4:9" s="15" customFormat="1" ht="12.75">
      <c r="D114" s="52"/>
      <c r="E114" s="52"/>
      <c r="F114" s="52"/>
      <c r="I114" s="27"/>
    </row>
    <row r="115" spans="4:9" s="15" customFormat="1" ht="12.75">
      <c r="D115" s="52"/>
      <c r="E115" s="52"/>
      <c r="F115" s="52"/>
      <c r="I115" s="27"/>
    </row>
    <row r="116" spans="4:9" s="15" customFormat="1" ht="12.75">
      <c r="D116" s="52"/>
      <c r="E116" s="52"/>
      <c r="F116" s="52"/>
      <c r="I116" s="27"/>
    </row>
    <row r="117" spans="4:9" s="15" customFormat="1" ht="12.75">
      <c r="D117" s="52"/>
      <c r="E117" s="52"/>
      <c r="F117" s="52"/>
      <c r="I117" s="27"/>
    </row>
    <row r="118" spans="4:9" s="15" customFormat="1" ht="12.75">
      <c r="D118" s="52"/>
      <c r="E118" s="52"/>
      <c r="F118" s="52"/>
      <c r="I118" s="27"/>
    </row>
    <row r="119" spans="4:9" s="15" customFormat="1" ht="12.75">
      <c r="D119" s="52"/>
      <c r="E119" s="52"/>
      <c r="F119" s="52"/>
      <c r="I119" s="27"/>
    </row>
    <row r="120" spans="4:9" s="15" customFormat="1" ht="12.75">
      <c r="D120" s="52"/>
      <c r="E120" s="52"/>
      <c r="F120" s="52"/>
      <c r="I120" s="27"/>
    </row>
    <row r="121" spans="4:9" s="15" customFormat="1" ht="12.75">
      <c r="D121" s="52"/>
      <c r="E121" s="52"/>
      <c r="F121" s="52"/>
      <c r="I121" s="27"/>
    </row>
    <row r="122" spans="4:9" s="15" customFormat="1" ht="12.75">
      <c r="D122" s="52"/>
      <c r="E122" s="52"/>
      <c r="F122" s="52"/>
      <c r="I122" s="27"/>
    </row>
  </sheetData>
  <sheetProtection/>
  <mergeCells count="12">
    <mergeCell ref="A7:F7"/>
    <mergeCell ref="A8:F8"/>
    <mergeCell ref="A9:F9"/>
    <mergeCell ref="A10:F10"/>
    <mergeCell ref="A13:F13"/>
    <mergeCell ref="A112:F112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2016-04-22T07:26:53Z</cp:lastPrinted>
  <dcterms:created xsi:type="dcterms:W3CDTF">2010-04-02T14:46:04Z</dcterms:created>
  <dcterms:modified xsi:type="dcterms:W3CDTF">2016-05-18T09:39:23Z</dcterms:modified>
  <cp:category/>
  <cp:version/>
  <cp:contentType/>
  <cp:contentStatus/>
</cp:coreProperties>
</file>