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голосованию'!$A$1:$H$176</definedName>
  </definedNames>
  <calcPr fullCalcOnLoad="1" fullPrecision="0"/>
</workbook>
</file>

<file path=xl/sharedStrings.xml><?xml version="1.0" encoding="utf-8"?>
<sst xmlns="http://schemas.openxmlformats.org/spreadsheetml/2006/main" count="199" uniqueCount="136">
  <si>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</si>
  <si>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</si>
  <si>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</si>
  <si>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</si>
  <si>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</si>
  <si>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</si>
  <si>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</si>
  <si>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</si>
  <si>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</si>
  <si>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</si>
  <si>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</si>
  <si>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</si>
  <si>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</si>
  <si>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</si>
  <si>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</si>
  <si>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</si>
  <si>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</si>
  <si>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</si>
  <si>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</si>
  <si>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</si>
  <si>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</si>
  <si>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</si>
  <si>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</si>
  <si>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</si>
  <si>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</si>
  <si>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</si>
  <si>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</si>
  <si>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</si>
  <si>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</si>
  <si>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</si>
  <si>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</si>
  <si>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</si>
  <si>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</si>
  <si>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</si>
  <si>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</si>
  <si>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</si>
  <si>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</si>
  <si>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</si>
  <si>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</si>
  <si>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</si>
  <si>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</si>
  <si>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</si>
  <si>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</si>
  <si>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</si>
  <si>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</si>
  <si>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</si>
  <si>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</si>
  <si>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</si>
  <si>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</si>
  <si>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</si>
  <si>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</si>
  <si>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</si>
  <si>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</si>
  <si>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</si>
  <si>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</si>
  <si>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</si>
  <si>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</si>
  <si>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</si>
  <si>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</si>
  <si>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</si>
  <si>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</si>
  <si>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</si>
  <si>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</si>
  <si>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</si>
  <si>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</si>
  <si>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</si>
  <si>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</si>
  <si>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</si>
  <si>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</si>
  <si>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</si>
  <si>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</si>
  <si>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</si>
  <si>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</si>
  <si>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</si>
  <si>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</si>
  <si>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</si>
  <si>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</si>
  <si>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</si>
  <si>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</si>
  <si>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</si>
  <si>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</si>
  <si>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</si>
  <si>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</si>
  <si>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</si>
  <si>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</si>
  <si>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</si>
  <si>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</si>
  <si>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</si>
  <si>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какнализационных вытяжек</t>
  </si>
  <si>
    <t>ремонт вентшахт</t>
  </si>
  <si>
    <t>ремонт балконных плит и выходов на кровлю</t>
  </si>
  <si>
    <t>ремонт дверей в подвал</t>
  </si>
  <si>
    <t>заделка подвальных продухов</t>
  </si>
  <si>
    <t>ремонт козырьков подъездов</t>
  </si>
  <si>
    <t>КИП и автоматика (бойлер)</t>
  </si>
  <si>
    <t>КИП и автоматика (тепловой узел)</t>
  </si>
  <si>
    <t>усановка дверей на кровлю и остекление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</si>
  <si>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</si>
  <si>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</si>
  <si>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</si>
  <si>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</si>
  <si>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</si>
  <si>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</si>
  <si>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</si>
  <si>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</si>
  <si>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</si>
  <si>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</si>
  <si>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</si>
  <si>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</si>
  <si>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</si>
  <si>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</si>
  <si>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</si>
  <si>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замена секций бойлера</t>
  </si>
  <si>
    <t>ВСЕГО:</t>
  </si>
  <si>
    <t>1 раз в 4 месяца</t>
  </si>
  <si>
    <t>Проект</t>
  </si>
  <si>
    <t>(стоимость услуг увеличена на 7% в соответствии с уровнем инфляции 2011г.)</t>
  </si>
  <si>
    <t>Предлагаемый перечень работ по текущему ремонту                                       ( на выбор собственников)</t>
  </si>
  <si>
    <t>ремонт подвальных продухов</t>
  </si>
  <si>
    <t>ремонт козырьков подъездов ( мягкая кровля)</t>
  </si>
  <si>
    <t>смена  задвижек чугунных на стальные</t>
  </si>
  <si>
    <t>изоляционные работы</t>
  </si>
  <si>
    <t>установка задвижки ГВС (модуль)</t>
  </si>
  <si>
    <t>электрические работы</t>
  </si>
  <si>
    <t>окраска газопровода</t>
  </si>
  <si>
    <t>электрические измерения и испытания электрооборудования</t>
  </si>
  <si>
    <t>замена (поверка) КИП (манометр 1шт.)</t>
  </si>
  <si>
    <t>замена насоса ГВС (резерв)</t>
  </si>
  <si>
    <t>2012-2013 гг.</t>
  </si>
  <si>
    <t>регулятор температуры</t>
  </si>
  <si>
    <t>замена ( поверка ) КИП ( манометр 4 шт, термометр 4 шт.)</t>
  </si>
  <si>
    <t>замена ( поверка ) КИП на ВВП  ( манометры 5 шт.)</t>
  </si>
  <si>
    <t>ревизия задвижек отопления (диам.50мм-1 шт., диам.80мм-10 шт. )</t>
  </si>
  <si>
    <t>замена общедомовых электросчетчиков</t>
  </si>
  <si>
    <t>ревизия заадвижек ГВС (диам.50мм-2 шт.)</t>
  </si>
  <si>
    <t>по адресу: ул.Ленинского Комсомола, д.35(S общ.=4479,9 м2, S зем.уч.=1371,22м2)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</si>
</sst>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 horizontal="center" vertical="center"/>
    </xf>
    <xf numFmtId="2" fontId="23" fillId="25" borderId="11" xfId="0" applyNumberFormat="1" applyFont="1" applyFill="1" applyBorder="1" applyAlignment="1">
      <alignment horizontal="center"/>
    </xf>
    <xf numFmtId="2" fontId="23" fillId="25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20" fillId="25" borderId="0" xfId="0" applyFont="1" applyFill="1" applyAlignment="1">
      <alignment horizont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textRotation="90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22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horizontal="center" vertical="center" wrapText="1"/>
    </xf>
    <xf numFmtId="2" fontId="24" fillId="25" borderId="23" xfId="0" applyNumberFormat="1" applyFont="1" applyFill="1" applyBorder="1" applyAlignment="1">
      <alignment horizontal="center" vertical="center" wrapText="1"/>
    </xf>
    <xf numFmtId="2" fontId="24" fillId="25" borderId="24" xfId="0" applyNumberFormat="1" applyFont="1" applyFill="1" applyBorder="1" applyAlignment="1">
      <alignment horizontal="center" vertical="center" wrapText="1"/>
    </xf>
    <xf numFmtId="2" fontId="24" fillId="25" borderId="25" xfId="0" applyNumberFormat="1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left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0" fontId="18" fillId="25" borderId="27" xfId="0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19" fillId="25" borderId="27" xfId="0" applyFont="1" applyFill="1" applyBorder="1" applyAlignment="1">
      <alignment horizontal="left" vertical="center" wrapText="1"/>
    </xf>
    <xf numFmtId="2" fontId="22" fillId="25" borderId="0" xfId="0" applyNumberFormat="1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left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9" fillId="25" borderId="32" xfId="0" applyNumberFormat="1" applyFont="1" applyFill="1" applyBorder="1" applyAlignment="1">
      <alignment horizontal="center"/>
    </xf>
    <xf numFmtId="2" fontId="19" fillId="25" borderId="15" xfId="0" applyNumberFormat="1" applyFont="1" applyFill="1" applyBorder="1" applyAlignment="1">
      <alignment horizontal="center"/>
    </xf>
    <xf numFmtId="0" fontId="23" fillId="25" borderId="11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left" vertical="center" wrapText="1"/>
    </xf>
    <xf numFmtId="0" fontId="18" fillId="25" borderId="34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18" fillId="25" borderId="36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2" fontId="23" fillId="25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23" fillId="25" borderId="14" xfId="0" applyFont="1" applyFill="1" applyBorder="1" applyAlignment="1">
      <alignment horizontal="center" vertical="center" wrapText="1"/>
    </xf>
    <xf numFmtId="2" fontId="23" fillId="25" borderId="14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/>
    </xf>
    <xf numFmtId="2" fontId="20" fillId="25" borderId="0" xfId="0" applyNumberFormat="1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0" fillId="25" borderId="22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left" vertical="center"/>
    </xf>
    <xf numFmtId="0" fontId="23" fillId="25" borderId="14" xfId="0" applyFont="1" applyFill="1" applyBorder="1" applyAlignment="1">
      <alignment horizontal="center" vertical="center"/>
    </xf>
    <xf numFmtId="2" fontId="23" fillId="25" borderId="15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/>
    </xf>
    <xf numFmtId="2" fontId="19" fillId="25" borderId="0" xfId="0" applyNumberFormat="1" applyFont="1" applyFill="1" applyBorder="1" applyAlignment="1">
      <alignment horizontal="center"/>
    </xf>
    <xf numFmtId="0" fontId="23" fillId="25" borderId="13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/>
    </xf>
    <xf numFmtId="0" fontId="23" fillId="25" borderId="32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0" fontId="23" fillId="25" borderId="0" xfId="0" applyFont="1" applyFill="1" applyBorder="1" applyAlignment="1">
      <alignment horizontal="left" vertical="center"/>
    </xf>
    <xf numFmtId="0" fontId="23" fillId="25" borderId="0" xfId="0" applyFont="1" applyFill="1" applyBorder="1" applyAlignment="1">
      <alignment horizontal="center" vertical="center"/>
    </xf>
    <xf numFmtId="2" fontId="23" fillId="25" borderId="0" xfId="0" applyNumberFormat="1" applyFont="1" applyFill="1" applyBorder="1" applyAlignment="1">
      <alignment horizontal="center" vertical="center"/>
    </xf>
    <xf numFmtId="2" fontId="23" fillId="26" borderId="11" xfId="0" applyNumberFormat="1" applyFont="1" applyFill="1" applyBorder="1" applyAlignment="1">
      <alignment horizontal="center"/>
    </xf>
    <xf numFmtId="2" fontId="0" fillId="26" borderId="31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7" xfId="0" applyNumberFormat="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0" fillId="25" borderId="40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5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75" zoomScaleNormal="75" zoomScalePageLayoutView="0" workbookViewId="0" topLeftCell="A108">
      <selection activeCell="B142" sqref="B142"/>
    </sheetView>
  </sheetViews>
  <sheetFormatPr defaultColWidth="9.00390625" defaultRowHeight="12.75"/>
  <cols>
    <col min="1" max="1" width="72.75390625" style="10" customWidth="1"/>
    <col min="2" max="2" width="19.125" style="10" customWidth="1"/>
    <col min="3" max="3" width="13.875" style="10" hidden="1" customWidth="1"/>
    <col min="4" max="4" width="18.25390625" style="10" customWidth="1"/>
    <col min="5" max="5" width="13.875" style="10" hidden="1" customWidth="1"/>
    <col min="6" max="6" width="20.875" style="10" hidden="1" customWidth="1"/>
    <col min="7" max="7" width="15.00390625" style="10" customWidth="1"/>
    <col min="8" max="8" width="20.875" style="10" customWidth="1"/>
    <col min="9" max="9" width="12.625" style="10" customWidth="1"/>
    <col min="10" max="10" width="15.375" style="11" hidden="1" customWidth="1"/>
    <col min="11" max="14" width="15.375" style="10" customWidth="1"/>
    <col min="15" max="16384" width="9.125" style="10" customWidth="1"/>
  </cols>
  <sheetData>
    <row r="1" spans="1:8" ht="16.5" customHeight="1">
      <c r="A1" s="122" t="s">
        <v>0</v>
      </c>
      <c r="B1" s="123"/>
      <c r="C1" s="123"/>
      <c r="D1" s="123"/>
      <c r="E1" s="123"/>
      <c r="F1" s="123"/>
      <c r="G1" s="123"/>
      <c r="H1" s="123"/>
    </row>
    <row r="2" spans="2:8" ht="12.75" customHeight="1">
      <c r="B2" s="124" t="s">
        <v>1</v>
      </c>
      <c r="C2" s="124"/>
      <c r="D2" s="124"/>
      <c r="E2" s="124"/>
      <c r="F2" s="124"/>
      <c r="G2" s="123"/>
      <c r="H2" s="123"/>
    </row>
    <row r="3" spans="1:8" ht="14.25" customHeight="1">
      <c r="A3" s="12" t="s">
        <v>128</v>
      </c>
      <c r="B3" s="124" t="s">
        <v>2</v>
      </c>
      <c r="C3" s="124"/>
      <c r="D3" s="124"/>
      <c r="E3" s="124"/>
      <c r="F3" s="124"/>
      <c r="G3" s="123"/>
      <c r="H3" s="123"/>
    </row>
    <row r="4" spans="2:8" ht="14.25" customHeight="1">
      <c r="B4" s="124" t="s">
        <v>37</v>
      </c>
      <c r="C4" s="124"/>
      <c r="D4" s="124"/>
      <c r="E4" s="124"/>
      <c r="F4" s="124"/>
      <c r="G4" s="123"/>
      <c r="H4" s="123"/>
    </row>
    <row r="5" spans="1:10" ht="39.75" customHeight="1" hidden="1">
      <c r="A5" s="125" t="s">
        <v>115</v>
      </c>
      <c r="B5" s="125"/>
      <c r="C5" s="125"/>
      <c r="D5" s="125"/>
      <c r="E5" s="125"/>
      <c r="F5" s="125"/>
      <c r="G5" s="125"/>
      <c r="H5" s="125"/>
      <c r="J5" s="10"/>
    </row>
    <row r="6" spans="1:10" ht="33" customHeight="1">
      <c r="A6" s="126" t="s">
        <v>116</v>
      </c>
      <c r="B6" s="126"/>
      <c r="C6" s="126"/>
      <c r="D6" s="126"/>
      <c r="E6" s="126"/>
      <c r="F6" s="126"/>
      <c r="G6" s="126"/>
      <c r="H6" s="126"/>
      <c r="J6" s="10"/>
    </row>
    <row r="7" spans="1:10" s="13" customFormat="1" ht="22.5" customHeight="1">
      <c r="A7" s="111" t="s">
        <v>3</v>
      </c>
      <c r="B7" s="111"/>
      <c r="C7" s="111"/>
      <c r="D7" s="111"/>
      <c r="E7" s="112"/>
      <c r="F7" s="112"/>
      <c r="G7" s="112"/>
      <c r="H7" s="112"/>
      <c r="J7" s="14"/>
    </row>
    <row r="8" spans="1:8" s="15" customFormat="1" ht="18.75" customHeight="1">
      <c r="A8" s="111" t="s">
        <v>135</v>
      </c>
      <c r="B8" s="111"/>
      <c r="C8" s="111"/>
      <c r="D8" s="111"/>
      <c r="E8" s="112"/>
      <c r="F8" s="112"/>
      <c r="G8" s="112"/>
      <c r="H8" s="112"/>
    </row>
    <row r="9" spans="1:8" s="16" customFormat="1" ht="17.25" customHeight="1">
      <c r="A9" s="113" t="s">
        <v>85</v>
      </c>
      <c r="B9" s="113"/>
      <c r="C9" s="113"/>
      <c r="D9" s="113"/>
      <c r="E9" s="114"/>
      <c r="F9" s="114"/>
      <c r="G9" s="114"/>
      <c r="H9" s="114"/>
    </row>
    <row r="10" spans="1:8" s="15" customFormat="1" ht="30" customHeight="1" thickBot="1">
      <c r="A10" s="115" t="s">
        <v>97</v>
      </c>
      <c r="B10" s="115"/>
      <c r="C10" s="115"/>
      <c r="D10" s="115"/>
      <c r="E10" s="116"/>
      <c r="F10" s="116"/>
      <c r="G10" s="116"/>
      <c r="H10" s="116"/>
    </row>
    <row r="11" spans="1:10" s="21" customFormat="1" ht="139.5" customHeight="1" thickBot="1">
      <c r="A11" s="17" t="s">
        <v>4</v>
      </c>
      <c r="B11" s="18" t="s">
        <v>5</v>
      </c>
      <c r="C11" s="19" t="s">
        <v>6</v>
      </c>
      <c r="D11" s="19" t="s">
        <v>38</v>
      </c>
      <c r="E11" s="19" t="s">
        <v>6</v>
      </c>
      <c r="F11" s="20" t="s">
        <v>7</v>
      </c>
      <c r="G11" s="19" t="s">
        <v>6</v>
      </c>
      <c r="H11" s="20" t="s">
        <v>7</v>
      </c>
      <c r="J11" s="22"/>
    </row>
    <row r="12" spans="1:10" s="29" customFormat="1" ht="12.75">
      <c r="A12" s="23">
        <v>1</v>
      </c>
      <c r="B12" s="24">
        <v>2</v>
      </c>
      <c r="C12" s="24">
        <v>3</v>
      </c>
      <c r="D12" s="25"/>
      <c r="E12" s="24">
        <v>3</v>
      </c>
      <c r="F12" s="26">
        <v>4</v>
      </c>
      <c r="G12" s="27">
        <v>3</v>
      </c>
      <c r="H12" s="28">
        <v>4</v>
      </c>
      <c r="J12" s="30"/>
    </row>
    <row r="13" spans="1:10" s="29" customFormat="1" ht="49.5" customHeight="1">
      <c r="A13" s="117" t="s">
        <v>8</v>
      </c>
      <c r="B13" s="118"/>
      <c r="C13" s="118"/>
      <c r="D13" s="118"/>
      <c r="E13" s="118"/>
      <c r="F13" s="118"/>
      <c r="G13" s="119"/>
      <c r="H13" s="120"/>
      <c r="J13" s="30"/>
    </row>
    <row r="14" spans="1:10" s="21" customFormat="1" ht="15">
      <c r="A14" s="31" t="s">
        <v>9</v>
      </c>
      <c r="B14" s="32"/>
      <c r="C14" s="33">
        <f>F14*12</f>
        <v>0</v>
      </c>
      <c r="D14" s="34">
        <f aca="true" t="shared" si="0" ref="D14:D38">G14*I14</f>
        <v>120419.71</v>
      </c>
      <c r="E14" s="33">
        <f>H14*12</f>
        <v>26.88</v>
      </c>
      <c r="F14" s="35"/>
      <c r="G14" s="33">
        <f aca="true" t="shared" si="1" ref="G14:G38">H14*12</f>
        <v>26.88</v>
      </c>
      <c r="H14" s="33">
        <v>2.24</v>
      </c>
      <c r="I14" s="21">
        <v>4479.9</v>
      </c>
      <c r="J14" s="22">
        <v>2.24</v>
      </c>
    </row>
    <row r="15" spans="1:10" s="21" customFormat="1" ht="29.25" customHeight="1">
      <c r="A15" s="36" t="s">
        <v>98</v>
      </c>
      <c r="B15" s="37" t="s">
        <v>99</v>
      </c>
      <c r="C15" s="38"/>
      <c r="D15" s="39"/>
      <c r="E15" s="38"/>
      <c r="F15" s="40"/>
      <c r="G15" s="38"/>
      <c r="H15" s="38"/>
      <c r="J15" s="22"/>
    </row>
    <row r="16" spans="1:10" s="21" customFormat="1" ht="15">
      <c r="A16" s="36" t="s">
        <v>100</v>
      </c>
      <c r="B16" s="37" t="s">
        <v>99</v>
      </c>
      <c r="C16" s="38"/>
      <c r="D16" s="39"/>
      <c r="E16" s="38"/>
      <c r="F16" s="40"/>
      <c r="G16" s="38"/>
      <c r="H16" s="38"/>
      <c r="J16" s="22"/>
    </row>
    <row r="17" spans="1:10" s="21" customFormat="1" ht="15">
      <c r="A17" s="36" t="s">
        <v>101</v>
      </c>
      <c r="B17" s="37" t="s">
        <v>102</v>
      </c>
      <c r="C17" s="38"/>
      <c r="D17" s="39"/>
      <c r="E17" s="38"/>
      <c r="F17" s="40"/>
      <c r="G17" s="38"/>
      <c r="H17" s="38"/>
      <c r="J17" s="22"/>
    </row>
    <row r="18" spans="1:10" s="21" customFormat="1" ht="15">
      <c r="A18" s="36" t="s">
        <v>103</v>
      </c>
      <c r="B18" s="37" t="s">
        <v>99</v>
      </c>
      <c r="C18" s="38"/>
      <c r="D18" s="39"/>
      <c r="E18" s="38"/>
      <c r="F18" s="40"/>
      <c r="G18" s="38"/>
      <c r="H18" s="38"/>
      <c r="J18" s="22"/>
    </row>
    <row r="19" spans="1:10" s="21" customFormat="1" ht="30">
      <c r="A19" s="31" t="s">
        <v>11</v>
      </c>
      <c r="B19" s="41"/>
      <c r="C19" s="33">
        <f>F19*12</f>
        <v>0</v>
      </c>
      <c r="D19" s="34">
        <f t="shared" si="0"/>
        <v>47307.74</v>
      </c>
      <c r="E19" s="33">
        <f>H19*12</f>
        <v>10.56</v>
      </c>
      <c r="F19" s="35"/>
      <c r="G19" s="33">
        <f t="shared" si="1"/>
        <v>10.56</v>
      </c>
      <c r="H19" s="33">
        <v>0.88</v>
      </c>
      <c r="I19" s="21">
        <v>4479.9</v>
      </c>
      <c r="J19" s="22">
        <v>0.89</v>
      </c>
    </row>
    <row r="20" spans="1:10" s="21" customFormat="1" ht="15">
      <c r="A20" s="42" t="s">
        <v>104</v>
      </c>
      <c r="B20" s="43" t="s">
        <v>12</v>
      </c>
      <c r="C20" s="33"/>
      <c r="D20" s="34"/>
      <c r="E20" s="33"/>
      <c r="F20" s="35"/>
      <c r="G20" s="33"/>
      <c r="H20" s="33"/>
      <c r="J20" s="22"/>
    </row>
    <row r="21" spans="1:10" s="21" customFormat="1" ht="15">
      <c r="A21" s="42" t="s">
        <v>105</v>
      </c>
      <c r="B21" s="43" t="s">
        <v>12</v>
      </c>
      <c r="C21" s="33"/>
      <c r="D21" s="34"/>
      <c r="E21" s="33"/>
      <c r="F21" s="35"/>
      <c r="G21" s="33"/>
      <c r="H21" s="33"/>
      <c r="J21" s="22"/>
    </row>
    <row r="22" spans="1:10" s="21" customFormat="1" ht="15">
      <c r="A22" s="42" t="s">
        <v>106</v>
      </c>
      <c r="B22" s="43" t="s">
        <v>12</v>
      </c>
      <c r="C22" s="33"/>
      <c r="D22" s="34"/>
      <c r="E22" s="33"/>
      <c r="F22" s="35"/>
      <c r="G22" s="33"/>
      <c r="H22" s="33"/>
      <c r="J22" s="22"/>
    </row>
    <row r="23" spans="1:10" s="21" customFormat="1" ht="25.5">
      <c r="A23" s="42" t="s">
        <v>107</v>
      </c>
      <c r="B23" s="43" t="s">
        <v>13</v>
      </c>
      <c r="C23" s="33"/>
      <c r="D23" s="34"/>
      <c r="E23" s="33"/>
      <c r="F23" s="35"/>
      <c r="G23" s="33"/>
      <c r="H23" s="33"/>
      <c r="J23" s="22"/>
    </row>
    <row r="24" spans="1:10" s="21" customFormat="1" ht="15">
      <c r="A24" s="42" t="s">
        <v>108</v>
      </c>
      <c r="B24" s="43" t="s">
        <v>12</v>
      </c>
      <c r="C24" s="33"/>
      <c r="D24" s="34"/>
      <c r="E24" s="33"/>
      <c r="F24" s="35"/>
      <c r="G24" s="33"/>
      <c r="H24" s="33"/>
      <c r="J24" s="22"/>
    </row>
    <row r="25" spans="1:10" s="21" customFormat="1" ht="15">
      <c r="A25" s="44" t="s">
        <v>109</v>
      </c>
      <c r="B25" s="45" t="s">
        <v>12</v>
      </c>
      <c r="C25" s="33"/>
      <c r="D25" s="34"/>
      <c r="E25" s="33"/>
      <c r="F25" s="35"/>
      <c r="G25" s="33"/>
      <c r="H25" s="33"/>
      <c r="J25" s="22"/>
    </row>
    <row r="26" spans="1:10" s="21" customFormat="1" ht="26.25" thickBot="1">
      <c r="A26" s="46" t="s">
        <v>110</v>
      </c>
      <c r="B26" s="47" t="s">
        <v>111</v>
      </c>
      <c r="C26" s="33"/>
      <c r="D26" s="34"/>
      <c r="E26" s="33"/>
      <c r="F26" s="35"/>
      <c r="G26" s="33"/>
      <c r="H26" s="33"/>
      <c r="J26" s="22"/>
    </row>
    <row r="27" spans="1:10" s="50" customFormat="1" ht="15">
      <c r="A27" s="48" t="s">
        <v>14</v>
      </c>
      <c r="B27" s="32" t="s">
        <v>15</v>
      </c>
      <c r="C27" s="33">
        <f>F27*12</f>
        <v>0</v>
      </c>
      <c r="D27" s="34">
        <f t="shared" si="0"/>
        <v>32255.28</v>
      </c>
      <c r="E27" s="33">
        <f>H27*12</f>
        <v>7.2</v>
      </c>
      <c r="F27" s="49"/>
      <c r="G27" s="33">
        <f t="shared" si="1"/>
        <v>7.2</v>
      </c>
      <c r="H27" s="33">
        <v>0.6</v>
      </c>
      <c r="I27" s="21">
        <v>4479.9</v>
      </c>
      <c r="J27" s="22">
        <v>0.6</v>
      </c>
    </row>
    <row r="28" spans="1:10" s="21" customFormat="1" ht="15">
      <c r="A28" s="48" t="s">
        <v>16</v>
      </c>
      <c r="B28" s="32" t="s">
        <v>17</v>
      </c>
      <c r="C28" s="33">
        <f>F28*12</f>
        <v>0</v>
      </c>
      <c r="D28" s="34">
        <f t="shared" si="0"/>
        <v>104292.07</v>
      </c>
      <c r="E28" s="33">
        <f>H28*12</f>
        <v>23.28</v>
      </c>
      <c r="F28" s="49"/>
      <c r="G28" s="33">
        <f t="shared" si="1"/>
        <v>23.28</v>
      </c>
      <c r="H28" s="33">
        <v>1.94</v>
      </c>
      <c r="I28" s="21">
        <v>4479.9</v>
      </c>
      <c r="J28" s="22">
        <v>1.94</v>
      </c>
    </row>
    <row r="29" spans="1:10" s="29" customFormat="1" ht="30">
      <c r="A29" s="48" t="s">
        <v>58</v>
      </c>
      <c r="B29" s="32" t="s">
        <v>10</v>
      </c>
      <c r="C29" s="51"/>
      <c r="D29" s="34">
        <f t="shared" si="0"/>
        <v>1612.76</v>
      </c>
      <c r="E29" s="51"/>
      <c r="F29" s="49"/>
      <c r="G29" s="33">
        <f t="shared" si="1"/>
        <v>0.36</v>
      </c>
      <c r="H29" s="33">
        <v>0.03</v>
      </c>
      <c r="I29" s="21">
        <v>4479.9</v>
      </c>
      <c r="J29" s="22">
        <v>0.03</v>
      </c>
    </row>
    <row r="30" spans="1:10" s="29" customFormat="1" ht="30">
      <c r="A30" s="48" t="s">
        <v>84</v>
      </c>
      <c r="B30" s="32" t="s">
        <v>10</v>
      </c>
      <c r="C30" s="51"/>
      <c r="D30" s="34">
        <f t="shared" si="0"/>
        <v>1612.76</v>
      </c>
      <c r="E30" s="51"/>
      <c r="F30" s="49"/>
      <c r="G30" s="33">
        <f t="shared" si="1"/>
        <v>0.36</v>
      </c>
      <c r="H30" s="33">
        <v>0.03</v>
      </c>
      <c r="I30" s="21">
        <v>4479.9</v>
      </c>
      <c r="J30" s="22">
        <v>0.03</v>
      </c>
    </row>
    <row r="31" spans="1:10" s="29" customFormat="1" ht="15">
      <c r="A31" s="48" t="s">
        <v>59</v>
      </c>
      <c r="B31" s="32" t="s">
        <v>10</v>
      </c>
      <c r="C31" s="51"/>
      <c r="D31" s="34">
        <f t="shared" si="0"/>
        <v>10214.17</v>
      </c>
      <c r="E31" s="51"/>
      <c r="F31" s="49"/>
      <c r="G31" s="33">
        <f t="shared" si="1"/>
        <v>2.28</v>
      </c>
      <c r="H31" s="33">
        <v>0.19</v>
      </c>
      <c r="I31" s="21">
        <v>4479.9</v>
      </c>
      <c r="J31" s="22">
        <v>0.19</v>
      </c>
    </row>
    <row r="32" spans="1:10" s="29" customFormat="1" ht="30" hidden="1">
      <c r="A32" s="48" t="s">
        <v>60</v>
      </c>
      <c r="B32" s="32" t="s">
        <v>13</v>
      </c>
      <c r="C32" s="51"/>
      <c r="D32" s="34">
        <f t="shared" si="0"/>
        <v>0</v>
      </c>
      <c r="E32" s="51"/>
      <c r="F32" s="49"/>
      <c r="G32" s="33">
        <f t="shared" si="1"/>
        <v>0</v>
      </c>
      <c r="H32" s="33">
        <v>0</v>
      </c>
      <c r="I32" s="21">
        <v>4479.9</v>
      </c>
      <c r="J32" s="22">
        <v>0</v>
      </c>
    </row>
    <row r="33" spans="1:10" s="29" customFormat="1" ht="30">
      <c r="A33" s="48" t="s">
        <v>61</v>
      </c>
      <c r="B33" s="32" t="s">
        <v>13</v>
      </c>
      <c r="C33" s="51"/>
      <c r="D33" s="34">
        <f t="shared" si="0"/>
        <v>2687.94</v>
      </c>
      <c r="E33" s="51"/>
      <c r="F33" s="49"/>
      <c r="G33" s="33">
        <f t="shared" si="1"/>
        <v>0.6</v>
      </c>
      <c r="H33" s="33">
        <v>0.05</v>
      </c>
      <c r="I33" s="21">
        <v>4479.9</v>
      </c>
      <c r="J33" s="22">
        <v>0</v>
      </c>
    </row>
    <row r="34" spans="1:10" s="29" customFormat="1" ht="30" hidden="1">
      <c r="A34" s="48" t="s">
        <v>62</v>
      </c>
      <c r="B34" s="32" t="s">
        <v>13</v>
      </c>
      <c r="C34" s="51"/>
      <c r="D34" s="34">
        <f t="shared" si="0"/>
        <v>0</v>
      </c>
      <c r="E34" s="51"/>
      <c r="F34" s="49"/>
      <c r="G34" s="33">
        <f t="shared" si="1"/>
        <v>0</v>
      </c>
      <c r="H34" s="33">
        <v>0</v>
      </c>
      <c r="I34" s="21">
        <v>4479.9</v>
      </c>
      <c r="J34" s="22">
        <v>0</v>
      </c>
    </row>
    <row r="35" spans="1:10" s="29" customFormat="1" ht="30">
      <c r="A35" s="48" t="s">
        <v>24</v>
      </c>
      <c r="B35" s="32"/>
      <c r="C35" s="51">
        <f>F35*12</f>
        <v>0</v>
      </c>
      <c r="D35" s="34">
        <f t="shared" si="0"/>
        <v>7526.23</v>
      </c>
      <c r="E35" s="51">
        <f>H35*12</f>
        <v>1.68</v>
      </c>
      <c r="F35" s="49"/>
      <c r="G35" s="33">
        <f t="shared" si="1"/>
        <v>1.68</v>
      </c>
      <c r="H35" s="33">
        <v>0.14</v>
      </c>
      <c r="I35" s="21">
        <v>4479.9</v>
      </c>
      <c r="J35" s="22">
        <v>0.14</v>
      </c>
    </row>
    <row r="36" spans="1:10" s="21" customFormat="1" ht="15">
      <c r="A36" s="48" t="s">
        <v>26</v>
      </c>
      <c r="B36" s="32" t="s">
        <v>27</v>
      </c>
      <c r="C36" s="51">
        <f>F36*12</f>
        <v>0</v>
      </c>
      <c r="D36" s="34">
        <f t="shared" si="0"/>
        <v>1612.76</v>
      </c>
      <c r="E36" s="51">
        <f>H36*12</f>
        <v>0.36</v>
      </c>
      <c r="F36" s="49"/>
      <c r="G36" s="33">
        <f t="shared" si="1"/>
        <v>0.36</v>
      </c>
      <c r="H36" s="33">
        <v>0.03</v>
      </c>
      <c r="I36" s="21">
        <v>4479.9</v>
      </c>
      <c r="J36" s="22">
        <v>0.03</v>
      </c>
    </row>
    <row r="37" spans="1:10" s="21" customFormat="1" ht="15">
      <c r="A37" s="48" t="s">
        <v>28</v>
      </c>
      <c r="B37" s="52" t="s">
        <v>29</v>
      </c>
      <c r="C37" s="53">
        <f>F37*12</f>
        <v>0</v>
      </c>
      <c r="D37" s="34">
        <f t="shared" si="0"/>
        <v>1075.18</v>
      </c>
      <c r="E37" s="53">
        <f>H37*12</f>
        <v>0.24</v>
      </c>
      <c r="F37" s="54"/>
      <c r="G37" s="33">
        <f t="shared" si="1"/>
        <v>0.24</v>
      </c>
      <c r="H37" s="33">
        <v>0.02</v>
      </c>
      <c r="I37" s="21">
        <v>4479.9</v>
      </c>
      <c r="J37" s="22">
        <v>0.02</v>
      </c>
    </row>
    <row r="38" spans="1:10" s="50" customFormat="1" ht="30">
      <c r="A38" s="48" t="s">
        <v>25</v>
      </c>
      <c r="B38" s="32" t="s">
        <v>114</v>
      </c>
      <c r="C38" s="51">
        <f>F38*12</f>
        <v>0</v>
      </c>
      <c r="D38" s="34">
        <f t="shared" si="0"/>
        <v>1612.76</v>
      </c>
      <c r="E38" s="51">
        <f>H38*12</f>
        <v>0.36</v>
      </c>
      <c r="F38" s="49"/>
      <c r="G38" s="33">
        <f t="shared" si="1"/>
        <v>0.36</v>
      </c>
      <c r="H38" s="33">
        <v>0.03</v>
      </c>
      <c r="I38" s="21">
        <v>4479.9</v>
      </c>
      <c r="J38" s="22">
        <v>0.03</v>
      </c>
    </row>
    <row r="39" spans="1:10" s="50" customFormat="1" ht="15">
      <c r="A39" s="48" t="s">
        <v>39</v>
      </c>
      <c r="B39" s="32"/>
      <c r="C39" s="33"/>
      <c r="D39" s="33">
        <f>SUM(D40:D54)</f>
        <v>22694.76</v>
      </c>
      <c r="E39" s="33"/>
      <c r="F39" s="49"/>
      <c r="G39" s="33">
        <f>SUM(G40:G54)</f>
        <v>5.04</v>
      </c>
      <c r="H39" s="33">
        <f>SUM(H40:H54)</f>
        <v>0.42</v>
      </c>
      <c r="I39" s="21">
        <v>4479.9</v>
      </c>
      <c r="J39" s="22">
        <v>0.5</v>
      </c>
    </row>
    <row r="40" spans="1:10" s="29" customFormat="1" ht="15" hidden="1">
      <c r="A40" s="55"/>
      <c r="B40" s="43"/>
      <c r="C40" s="56"/>
      <c r="D40" s="57"/>
      <c r="E40" s="56"/>
      <c r="F40" s="58"/>
      <c r="G40" s="56"/>
      <c r="H40" s="56"/>
      <c r="I40" s="21"/>
      <c r="J40" s="22"/>
    </row>
    <row r="41" spans="1:10" s="29" customFormat="1" ht="15">
      <c r="A41" s="55" t="s">
        <v>52</v>
      </c>
      <c r="B41" s="43" t="s">
        <v>18</v>
      </c>
      <c r="C41" s="56"/>
      <c r="D41" s="57">
        <f aca="true" t="shared" si="2" ref="D41:D52">G41*I41</f>
        <v>537.59</v>
      </c>
      <c r="E41" s="56"/>
      <c r="F41" s="58"/>
      <c r="G41" s="56">
        <f aca="true" t="shared" si="3" ref="G41:G54">H41*12</f>
        <v>0.12</v>
      </c>
      <c r="H41" s="56">
        <v>0.01</v>
      </c>
      <c r="I41" s="21">
        <v>4479.9</v>
      </c>
      <c r="J41" s="22">
        <v>0.01</v>
      </c>
    </row>
    <row r="42" spans="1:10" s="29" customFormat="1" ht="15">
      <c r="A42" s="55" t="s">
        <v>19</v>
      </c>
      <c r="B42" s="43" t="s">
        <v>23</v>
      </c>
      <c r="C42" s="56">
        <f>F42*12</f>
        <v>0</v>
      </c>
      <c r="D42" s="57">
        <f t="shared" si="2"/>
        <v>537.59</v>
      </c>
      <c r="E42" s="56">
        <f>H42*12</f>
        <v>0.12</v>
      </c>
      <c r="F42" s="58"/>
      <c r="G42" s="56">
        <f t="shared" si="3"/>
        <v>0.12</v>
      </c>
      <c r="H42" s="56">
        <v>0.01</v>
      </c>
      <c r="I42" s="21">
        <v>4479.9</v>
      </c>
      <c r="J42" s="22">
        <v>0.01</v>
      </c>
    </row>
    <row r="43" spans="1:10" s="29" customFormat="1" ht="15">
      <c r="A43" s="55" t="s">
        <v>132</v>
      </c>
      <c r="B43" s="43" t="s">
        <v>18</v>
      </c>
      <c r="C43" s="56">
        <f>F43*12</f>
        <v>0</v>
      </c>
      <c r="D43" s="57">
        <f t="shared" si="2"/>
        <v>6988.64</v>
      </c>
      <c r="E43" s="56">
        <f>H43*12</f>
        <v>1.56</v>
      </c>
      <c r="F43" s="58"/>
      <c r="G43" s="56">
        <f t="shared" si="3"/>
        <v>1.56</v>
      </c>
      <c r="H43" s="56">
        <v>0.13</v>
      </c>
      <c r="I43" s="21">
        <v>4479.9</v>
      </c>
      <c r="J43" s="22">
        <v>0.15</v>
      </c>
    </row>
    <row r="44" spans="1:10" s="29" customFormat="1" ht="15">
      <c r="A44" s="55" t="s">
        <v>70</v>
      </c>
      <c r="B44" s="43" t="s">
        <v>18</v>
      </c>
      <c r="C44" s="56">
        <f>F44*12</f>
        <v>0</v>
      </c>
      <c r="D44" s="57">
        <f t="shared" si="2"/>
        <v>537.59</v>
      </c>
      <c r="E44" s="56">
        <f>H44*12</f>
        <v>0.12</v>
      </c>
      <c r="F44" s="58"/>
      <c r="G44" s="56">
        <f t="shared" si="3"/>
        <v>0.12</v>
      </c>
      <c r="H44" s="56">
        <v>0.01</v>
      </c>
      <c r="I44" s="21">
        <v>4479.9</v>
      </c>
      <c r="J44" s="22">
        <v>0.01</v>
      </c>
    </row>
    <row r="45" spans="1:10" s="29" customFormat="1" ht="15">
      <c r="A45" s="55" t="s">
        <v>20</v>
      </c>
      <c r="B45" s="43" t="s">
        <v>18</v>
      </c>
      <c r="C45" s="56">
        <f>F45*12</f>
        <v>0</v>
      </c>
      <c r="D45" s="57">
        <f t="shared" si="2"/>
        <v>2687.94</v>
      </c>
      <c r="E45" s="56">
        <f>H45*12</f>
        <v>0.6</v>
      </c>
      <c r="F45" s="58"/>
      <c r="G45" s="56">
        <f t="shared" si="3"/>
        <v>0.6</v>
      </c>
      <c r="H45" s="56">
        <v>0.05</v>
      </c>
      <c r="I45" s="21">
        <v>4479.9</v>
      </c>
      <c r="J45" s="22">
        <v>0.05</v>
      </c>
    </row>
    <row r="46" spans="1:10" s="29" customFormat="1" ht="15">
      <c r="A46" s="55" t="s">
        <v>21</v>
      </c>
      <c r="B46" s="43" t="s">
        <v>18</v>
      </c>
      <c r="C46" s="56">
        <f>F46*12</f>
        <v>0</v>
      </c>
      <c r="D46" s="57">
        <f t="shared" si="2"/>
        <v>537.59</v>
      </c>
      <c r="E46" s="56">
        <f>H46*12</f>
        <v>0.12</v>
      </c>
      <c r="F46" s="58"/>
      <c r="G46" s="56">
        <f t="shared" si="3"/>
        <v>0.12</v>
      </c>
      <c r="H46" s="56">
        <v>0.01</v>
      </c>
      <c r="I46" s="21">
        <v>4479.9</v>
      </c>
      <c r="J46" s="22">
        <v>0.01</v>
      </c>
    </row>
    <row r="47" spans="1:10" s="29" customFormat="1" ht="15">
      <c r="A47" s="55" t="s">
        <v>65</v>
      </c>
      <c r="B47" s="43" t="s">
        <v>18</v>
      </c>
      <c r="C47" s="56"/>
      <c r="D47" s="57">
        <f t="shared" si="2"/>
        <v>537.59</v>
      </c>
      <c r="E47" s="56"/>
      <c r="F47" s="58"/>
      <c r="G47" s="56">
        <f t="shared" si="3"/>
        <v>0.12</v>
      </c>
      <c r="H47" s="56">
        <v>0.01</v>
      </c>
      <c r="I47" s="21">
        <v>4479.9</v>
      </c>
      <c r="J47" s="22">
        <v>0.01</v>
      </c>
    </row>
    <row r="48" spans="1:10" s="29" customFormat="1" ht="15">
      <c r="A48" s="55" t="s">
        <v>66</v>
      </c>
      <c r="B48" s="43" t="s">
        <v>23</v>
      </c>
      <c r="C48" s="56"/>
      <c r="D48" s="57">
        <f t="shared" si="2"/>
        <v>1075.18</v>
      </c>
      <c r="E48" s="56"/>
      <c r="F48" s="58"/>
      <c r="G48" s="56">
        <f t="shared" si="3"/>
        <v>0.24</v>
      </c>
      <c r="H48" s="56">
        <v>0.02</v>
      </c>
      <c r="I48" s="21">
        <v>4479.9</v>
      </c>
      <c r="J48" s="22">
        <v>0.02</v>
      </c>
    </row>
    <row r="49" spans="1:10" s="29" customFormat="1" ht="25.5">
      <c r="A49" s="55" t="s">
        <v>22</v>
      </c>
      <c r="B49" s="43" t="s">
        <v>18</v>
      </c>
      <c r="C49" s="56">
        <f>F49*12</f>
        <v>0</v>
      </c>
      <c r="D49" s="57">
        <f t="shared" si="2"/>
        <v>3763.12</v>
      </c>
      <c r="E49" s="56">
        <f>H49*12</f>
        <v>0.84</v>
      </c>
      <c r="F49" s="58"/>
      <c r="G49" s="56">
        <f t="shared" si="3"/>
        <v>0.84</v>
      </c>
      <c r="H49" s="56">
        <v>0.07</v>
      </c>
      <c r="I49" s="21">
        <v>4479.9</v>
      </c>
      <c r="J49" s="22">
        <v>0.07</v>
      </c>
    </row>
    <row r="50" spans="1:10" s="29" customFormat="1" ht="15">
      <c r="A50" s="55" t="s">
        <v>40</v>
      </c>
      <c r="B50" s="43" t="s">
        <v>18</v>
      </c>
      <c r="C50" s="56"/>
      <c r="D50" s="57">
        <f t="shared" si="2"/>
        <v>537.59</v>
      </c>
      <c r="E50" s="56"/>
      <c r="F50" s="58"/>
      <c r="G50" s="56">
        <f t="shared" si="3"/>
        <v>0.12</v>
      </c>
      <c r="H50" s="56">
        <v>0.01</v>
      </c>
      <c r="I50" s="21">
        <v>4479.9</v>
      </c>
      <c r="J50" s="22">
        <v>0.01</v>
      </c>
    </row>
    <row r="51" spans="1:10" s="29" customFormat="1" ht="15" hidden="1">
      <c r="A51" s="55"/>
      <c r="B51" s="43"/>
      <c r="C51" s="59"/>
      <c r="D51" s="57"/>
      <c r="E51" s="59"/>
      <c r="F51" s="58"/>
      <c r="G51" s="56"/>
      <c r="H51" s="56"/>
      <c r="I51" s="21"/>
      <c r="J51" s="22"/>
    </row>
    <row r="52" spans="1:10" s="29" customFormat="1" ht="15">
      <c r="A52" s="55" t="s">
        <v>69</v>
      </c>
      <c r="B52" s="43" t="s">
        <v>18</v>
      </c>
      <c r="C52" s="59">
        <f>F52*12</f>
        <v>0</v>
      </c>
      <c r="D52" s="57">
        <f t="shared" si="2"/>
        <v>2150.35</v>
      </c>
      <c r="E52" s="59">
        <f>H52*12</f>
        <v>0.48</v>
      </c>
      <c r="F52" s="58"/>
      <c r="G52" s="56">
        <f t="shared" si="3"/>
        <v>0.48</v>
      </c>
      <c r="H52" s="56">
        <v>0.04</v>
      </c>
      <c r="I52" s="21">
        <v>4479.9</v>
      </c>
      <c r="J52" s="22">
        <v>0.04</v>
      </c>
    </row>
    <row r="53" spans="1:10" s="29" customFormat="1" ht="15" hidden="1">
      <c r="A53" s="55"/>
      <c r="B53" s="43"/>
      <c r="C53" s="56"/>
      <c r="D53" s="57"/>
      <c r="E53" s="56"/>
      <c r="F53" s="58"/>
      <c r="G53" s="56"/>
      <c r="H53" s="56"/>
      <c r="I53" s="21"/>
      <c r="J53" s="22"/>
    </row>
    <row r="54" spans="1:10" s="64" customFormat="1" ht="15">
      <c r="A54" s="55" t="s">
        <v>130</v>
      </c>
      <c r="B54" s="60" t="s">
        <v>18</v>
      </c>
      <c r="C54" s="61"/>
      <c r="D54" s="62">
        <v>2803.99</v>
      </c>
      <c r="E54" s="61"/>
      <c r="F54" s="63"/>
      <c r="G54" s="61">
        <f t="shared" si="3"/>
        <v>0.6</v>
      </c>
      <c r="H54" s="61">
        <f>D54/12/I54</f>
        <v>0.05</v>
      </c>
      <c r="I54" s="21">
        <v>4479.9</v>
      </c>
      <c r="J54" s="22">
        <v>0.02</v>
      </c>
    </row>
    <row r="55" spans="1:10" s="50" customFormat="1" ht="30">
      <c r="A55" s="48" t="s">
        <v>48</v>
      </c>
      <c r="B55" s="32"/>
      <c r="C55" s="33"/>
      <c r="D55" s="33">
        <f>SUM(D56:D67)</f>
        <v>23563.11</v>
      </c>
      <c r="E55" s="33"/>
      <c r="F55" s="49"/>
      <c r="G55" s="33">
        <f>SUM(G56:G67)</f>
        <v>5.16</v>
      </c>
      <c r="H55" s="33">
        <f>SUM(H56:H67)</f>
        <v>0.43</v>
      </c>
      <c r="I55" s="21">
        <v>4479.9</v>
      </c>
      <c r="J55" s="22">
        <v>0.66</v>
      </c>
    </row>
    <row r="56" spans="1:10" s="29" customFormat="1" ht="15">
      <c r="A56" s="55" t="s">
        <v>41</v>
      </c>
      <c r="B56" s="43" t="s">
        <v>71</v>
      </c>
      <c r="C56" s="56"/>
      <c r="D56" s="57">
        <f aca="true" t="shared" si="4" ref="D56:D67">G56*I56</f>
        <v>2150.35</v>
      </c>
      <c r="E56" s="56"/>
      <c r="F56" s="58"/>
      <c r="G56" s="56">
        <f aca="true" t="shared" si="5" ref="G56:G67">H56*12</f>
        <v>0.48</v>
      </c>
      <c r="H56" s="56">
        <v>0.04</v>
      </c>
      <c r="I56" s="21">
        <v>4479.9</v>
      </c>
      <c r="J56" s="22">
        <v>0.04</v>
      </c>
    </row>
    <row r="57" spans="1:10" s="29" customFormat="1" ht="25.5">
      <c r="A57" s="55" t="s">
        <v>42</v>
      </c>
      <c r="B57" s="43" t="s">
        <v>53</v>
      </c>
      <c r="C57" s="56"/>
      <c r="D57" s="57">
        <f t="shared" si="4"/>
        <v>1075.18</v>
      </c>
      <c r="E57" s="56"/>
      <c r="F57" s="58"/>
      <c r="G57" s="56">
        <f t="shared" si="5"/>
        <v>0.24</v>
      </c>
      <c r="H57" s="56">
        <v>0.02</v>
      </c>
      <c r="I57" s="21">
        <v>4479.9</v>
      </c>
      <c r="J57" s="22">
        <v>0.02</v>
      </c>
    </row>
    <row r="58" spans="1:10" s="29" customFormat="1" ht="15">
      <c r="A58" s="55" t="s">
        <v>76</v>
      </c>
      <c r="B58" s="43" t="s">
        <v>75</v>
      </c>
      <c r="C58" s="56"/>
      <c r="D58" s="57">
        <f t="shared" si="4"/>
        <v>1612.76</v>
      </c>
      <c r="E58" s="56"/>
      <c r="F58" s="58"/>
      <c r="G58" s="56">
        <f t="shared" si="5"/>
        <v>0.36</v>
      </c>
      <c r="H58" s="56">
        <v>0.03</v>
      </c>
      <c r="I58" s="21">
        <v>4479.9</v>
      </c>
      <c r="J58" s="22">
        <v>0.03</v>
      </c>
    </row>
    <row r="59" spans="1:10" s="29" customFormat="1" ht="25.5">
      <c r="A59" s="55" t="s">
        <v>72</v>
      </c>
      <c r="B59" s="43" t="s">
        <v>73</v>
      </c>
      <c r="C59" s="56"/>
      <c r="D59" s="57">
        <f t="shared" si="4"/>
        <v>1075.18</v>
      </c>
      <c r="E59" s="56"/>
      <c r="F59" s="58"/>
      <c r="G59" s="56">
        <f t="shared" si="5"/>
        <v>0.24</v>
      </c>
      <c r="H59" s="56">
        <v>0.02</v>
      </c>
      <c r="I59" s="21">
        <v>4479.9</v>
      </c>
      <c r="J59" s="22">
        <v>0.02</v>
      </c>
    </row>
    <row r="60" spans="1:10" s="64" customFormat="1" ht="15">
      <c r="A60" s="55" t="s">
        <v>131</v>
      </c>
      <c r="B60" s="60" t="s">
        <v>74</v>
      </c>
      <c r="C60" s="61"/>
      <c r="D60" s="62">
        <v>1522</v>
      </c>
      <c r="E60" s="61"/>
      <c r="F60" s="63"/>
      <c r="G60" s="61">
        <f t="shared" si="5"/>
        <v>0.24</v>
      </c>
      <c r="H60" s="61">
        <v>0.02</v>
      </c>
      <c r="I60" s="21">
        <v>4479.9</v>
      </c>
      <c r="J60" s="22">
        <v>0.25</v>
      </c>
    </row>
    <row r="61" spans="1:10" s="29" customFormat="1" ht="15" hidden="1">
      <c r="A61" s="55" t="s">
        <v>56</v>
      </c>
      <c r="B61" s="43" t="s">
        <v>75</v>
      </c>
      <c r="C61" s="56"/>
      <c r="D61" s="57">
        <f t="shared" si="4"/>
        <v>0</v>
      </c>
      <c r="E61" s="56"/>
      <c r="F61" s="58"/>
      <c r="G61" s="56">
        <f t="shared" si="5"/>
        <v>0</v>
      </c>
      <c r="H61" s="56">
        <v>0</v>
      </c>
      <c r="I61" s="21">
        <v>4479.9</v>
      </c>
      <c r="J61" s="22">
        <v>0</v>
      </c>
    </row>
    <row r="62" spans="1:10" s="29" customFormat="1" ht="15" hidden="1">
      <c r="A62" s="55" t="s">
        <v>57</v>
      </c>
      <c r="B62" s="43" t="s">
        <v>18</v>
      </c>
      <c r="C62" s="56"/>
      <c r="D62" s="57">
        <f t="shared" si="4"/>
        <v>0</v>
      </c>
      <c r="E62" s="56"/>
      <c r="F62" s="58"/>
      <c r="G62" s="56">
        <f t="shared" si="5"/>
        <v>0</v>
      </c>
      <c r="H62" s="56">
        <v>0</v>
      </c>
      <c r="I62" s="21">
        <v>4479.9</v>
      </c>
      <c r="J62" s="22">
        <v>0</v>
      </c>
    </row>
    <row r="63" spans="1:10" s="29" customFormat="1" ht="25.5" hidden="1">
      <c r="A63" s="55" t="s">
        <v>54</v>
      </c>
      <c r="B63" s="43" t="s">
        <v>18</v>
      </c>
      <c r="C63" s="56"/>
      <c r="D63" s="57">
        <f t="shared" si="4"/>
        <v>0</v>
      </c>
      <c r="E63" s="56"/>
      <c r="F63" s="58"/>
      <c r="G63" s="56">
        <f t="shared" si="5"/>
        <v>0</v>
      </c>
      <c r="H63" s="56">
        <v>0</v>
      </c>
      <c r="I63" s="21">
        <v>4479.9</v>
      </c>
      <c r="J63" s="22">
        <v>0</v>
      </c>
    </row>
    <row r="64" spans="1:10" s="29" customFormat="1" ht="25.5">
      <c r="A64" s="55" t="s">
        <v>134</v>
      </c>
      <c r="B64" s="43" t="s">
        <v>13</v>
      </c>
      <c r="C64" s="56"/>
      <c r="D64" s="57">
        <f t="shared" si="4"/>
        <v>1075.18</v>
      </c>
      <c r="E64" s="56"/>
      <c r="F64" s="58"/>
      <c r="G64" s="56">
        <f t="shared" si="5"/>
        <v>0.24</v>
      </c>
      <c r="H64" s="56">
        <v>0.02</v>
      </c>
      <c r="I64" s="21">
        <v>4479.9</v>
      </c>
      <c r="J64" s="22">
        <v>0.02</v>
      </c>
    </row>
    <row r="65" spans="1:10" s="29" customFormat="1" ht="15">
      <c r="A65" s="55" t="s">
        <v>127</v>
      </c>
      <c r="B65" s="43" t="s">
        <v>10</v>
      </c>
      <c r="C65" s="56"/>
      <c r="D65" s="57">
        <f t="shared" si="4"/>
        <v>9676.58</v>
      </c>
      <c r="E65" s="56"/>
      <c r="F65" s="58"/>
      <c r="G65" s="56">
        <f t="shared" si="5"/>
        <v>2.16</v>
      </c>
      <c r="H65" s="56">
        <v>0.18</v>
      </c>
      <c r="I65" s="21">
        <v>4479.9</v>
      </c>
      <c r="J65" s="22">
        <v>0.18</v>
      </c>
    </row>
    <row r="66" spans="1:10" s="29" customFormat="1" ht="15">
      <c r="A66" s="55" t="s">
        <v>67</v>
      </c>
      <c r="B66" s="43" t="s">
        <v>10</v>
      </c>
      <c r="C66" s="59"/>
      <c r="D66" s="57">
        <f t="shared" si="4"/>
        <v>5375.88</v>
      </c>
      <c r="E66" s="59"/>
      <c r="F66" s="58"/>
      <c r="G66" s="56">
        <f t="shared" si="5"/>
        <v>1.2</v>
      </c>
      <c r="H66" s="56">
        <v>0.1</v>
      </c>
      <c r="I66" s="21">
        <v>4479.9</v>
      </c>
      <c r="J66" s="22">
        <v>0.1</v>
      </c>
    </row>
    <row r="67" spans="1:10" s="29" customFormat="1" ht="15" hidden="1">
      <c r="A67" s="55" t="s">
        <v>82</v>
      </c>
      <c r="B67" s="43" t="s">
        <v>18</v>
      </c>
      <c r="C67" s="56"/>
      <c r="D67" s="57">
        <f t="shared" si="4"/>
        <v>0</v>
      </c>
      <c r="E67" s="56"/>
      <c r="F67" s="58"/>
      <c r="G67" s="56">
        <f t="shared" si="5"/>
        <v>0</v>
      </c>
      <c r="H67" s="56">
        <v>0</v>
      </c>
      <c r="I67" s="21">
        <v>4479.9</v>
      </c>
      <c r="J67" s="22">
        <v>0</v>
      </c>
    </row>
    <row r="68" spans="1:10" s="29" customFormat="1" ht="30">
      <c r="A68" s="48" t="s">
        <v>49</v>
      </c>
      <c r="B68" s="43"/>
      <c r="C68" s="56"/>
      <c r="D68" s="33">
        <f>D69+D70+D71</f>
        <v>304.44</v>
      </c>
      <c r="E68" s="56"/>
      <c r="F68" s="58"/>
      <c r="G68" s="33">
        <f>G69+G70+G71</f>
        <v>0.12</v>
      </c>
      <c r="H68" s="33">
        <f>H69+H70+H71</f>
        <v>0.01</v>
      </c>
      <c r="I68" s="21">
        <v>4479.9</v>
      </c>
      <c r="J68" s="22">
        <v>0.06</v>
      </c>
    </row>
    <row r="69" spans="1:10" s="29" customFormat="1" ht="15">
      <c r="A69" s="55" t="s">
        <v>126</v>
      </c>
      <c r="B69" s="43" t="s">
        <v>18</v>
      </c>
      <c r="C69" s="56"/>
      <c r="D69" s="57">
        <v>304.44</v>
      </c>
      <c r="E69" s="56"/>
      <c r="F69" s="58"/>
      <c r="G69" s="56">
        <f>H69*12</f>
        <v>0.12</v>
      </c>
      <c r="H69" s="56">
        <f>D69/12/I69</f>
        <v>0.01</v>
      </c>
      <c r="I69" s="21">
        <v>4479.9</v>
      </c>
      <c r="J69" s="22">
        <v>0.03</v>
      </c>
    </row>
    <row r="70" spans="1:10" s="29" customFormat="1" ht="15" hidden="1">
      <c r="A70" s="55"/>
      <c r="B70" s="43"/>
      <c r="C70" s="56"/>
      <c r="D70" s="57"/>
      <c r="E70" s="56"/>
      <c r="F70" s="58"/>
      <c r="G70" s="56"/>
      <c r="H70" s="56"/>
      <c r="I70" s="21"/>
      <c r="J70" s="22"/>
    </row>
    <row r="71" spans="1:10" s="29" customFormat="1" ht="15" hidden="1">
      <c r="A71" s="55" t="s">
        <v>68</v>
      </c>
      <c r="B71" s="43" t="s">
        <v>10</v>
      </c>
      <c r="C71" s="56"/>
      <c r="D71" s="57">
        <f>G71*I71</f>
        <v>0</v>
      </c>
      <c r="E71" s="56"/>
      <c r="F71" s="58"/>
      <c r="G71" s="56">
        <f>H71*12</f>
        <v>0</v>
      </c>
      <c r="H71" s="56">
        <v>0</v>
      </c>
      <c r="I71" s="21">
        <v>4479.9</v>
      </c>
      <c r="J71" s="22">
        <v>0</v>
      </c>
    </row>
    <row r="72" spans="1:10" s="29" customFormat="1" ht="15">
      <c r="A72" s="48" t="s">
        <v>50</v>
      </c>
      <c r="B72" s="43"/>
      <c r="C72" s="56"/>
      <c r="D72" s="33">
        <f>SUM(D73:D80)</f>
        <v>14514.88</v>
      </c>
      <c r="E72" s="56"/>
      <c r="F72" s="58"/>
      <c r="G72" s="33">
        <f>SUM(G73:G80)</f>
        <v>3.24</v>
      </c>
      <c r="H72" s="33">
        <f>SUM(H73:H80)</f>
        <v>0.27</v>
      </c>
      <c r="I72" s="21">
        <v>4479.9</v>
      </c>
      <c r="J72" s="22">
        <v>0.2</v>
      </c>
    </row>
    <row r="73" spans="1:10" s="29" customFormat="1" ht="15" hidden="1">
      <c r="A73" s="55" t="s">
        <v>43</v>
      </c>
      <c r="B73" s="43" t="s">
        <v>10</v>
      </c>
      <c r="C73" s="56"/>
      <c r="D73" s="57">
        <f aca="true" t="shared" si="6" ref="D73:D80">G73*I73</f>
        <v>0</v>
      </c>
      <c r="E73" s="56"/>
      <c r="F73" s="58"/>
      <c r="G73" s="56">
        <f aca="true" t="shared" si="7" ref="G73:G80">H73*12</f>
        <v>0</v>
      </c>
      <c r="H73" s="56">
        <v>0</v>
      </c>
      <c r="I73" s="21">
        <v>4479.9</v>
      </c>
      <c r="J73" s="22">
        <v>0</v>
      </c>
    </row>
    <row r="74" spans="1:10" s="29" customFormat="1" ht="15">
      <c r="A74" s="55" t="s">
        <v>86</v>
      </c>
      <c r="B74" s="43" t="s">
        <v>18</v>
      </c>
      <c r="C74" s="56"/>
      <c r="D74" s="57">
        <f t="shared" si="6"/>
        <v>10214.17</v>
      </c>
      <c r="E74" s="56"/>
      <c r="F74" s="58"/>
      <c r="G74" s="56">
        <f t="shared" si="7"/>
        <v>2.28</v>
      </c>
      <c r="H74" s="56">
        <v>0.19</v>
      </c>
      <c r="I74" s="21">
        <v>4479.9</v>
      </c>
      <c r="J74" s="22">
        <v>0.19</v>
      </c>
    </row>
    <row r="75" spans="1:10" s="29" customFormat="1" ht="15">
      <c r="A75" s="55" t="s">
        <v>44</v>
      </c>
      <c r="B75" s="43" t="s">
        <v>18</v>
      </c>
      <c r="C75" s="56"/>
      <c r="D75" s="57">
        <f t="shared" si="6"/>
        <v>537.59</v>
      </c>
      <c r="E75" s="56"/>
      <c r="F75" s="58"/>
      <c r="G75" s="56">
        <f t="shared" si="7"/>
        <v>0.12</v>
      </c>
      <c r="H75" s="56">
        <v>0.01</v>
      </c>
      <c r="I75" s="21">
        <v>4479.9</v>
      </c>
      <c r="J75" s="22">
        <v>0.01</v>
      </c>
    </row>
    <row r="76" spans="1:10" s="29" customFormat="1" ht="27.75" customHeight="1" hidden="1">
      <c r="A76" s="55" t="s">
        <v>55</v>
      </c>
      <c r="B76" s="43" t="s">
        <v>13</v>
      </c>
      <c r="C76" s="56"/>
      <c r="D76" s="57">
        <f t="shared" si="6"/>
        <v>0</v>
      </c>
      <c r="E76" s="56"/>
      <c r="F76" s="58"/>
      <c r="G76" s="56">
        <f t="shared" si="7"/>
        <v>0</v>
      </c>
      <c r="H76" s="56">
        <v>0</v>
      </c>
      <c r="I76" s="21">
        <v>4479.9</v>
      </c>
      <c r="J76" s="22">
        <v>0</v>
      </c>
    </row>
    <row r="77" spans="1:10" s="29" customFormat="1" ht="25.5">
      <c r="A77" s="55" t="s">
        <v>133</v>
      </c>
      <c r="B77" s="43" t="s">
        <v>13</v>
      </c>
      <c r="C77" s="56"/>
      <c r="D77" s="57">
        <f t="shared" si="6"/>
        <v>3763.12</v>
      </c>
      <c r="E77" s="56"/>
      <c r="F77" s="58"/>
      <c r="G77" s="56">
        <f t="shared" si="7"/>
        <v>0.84</v>
      </c>
      <c r="H77" s="56">
        <v>0.07</v>
      </c>
      <c r="I77" s="21">
        <v>4479.9</v>
      </c>
      <c r="J77" s="22">
        <v>0</v>
      </c>
    </row>
    <row r="78" spans="1:10" s="29" customFormat="1" ht="25.5" hidden="1">
      <c r="A78" s="55" t="s">
        <v>77</v>
      </c>
      <c r="B78" s="43" t="s">
        <v>13</v>
      </c>
      <c r="C78" s="56"/>
      <c r="D78" s="57">
        <f t="shared" si="6"/>
        <v>0</v>
      </c>
      <c r="E78" s="56"/>
      <c r="F78" s="58"/>
      <c r="G78" s="56">
        <f t="shared" si="7"/>
        <v>0</v>
      </c>
      <c r="H78" s="56">
        <v>0</v>
      </c>
      <c r="I78" s="21">
        <v>4479.9</v>
      </c>
      <c r="J78" s="22">
        <v>0</v>
      </c>
    </row>
    <row r="79" spans="1:10" s="29" customFormat="1" ht="25.5" hidden="1">
      <c r="A79" s="55" t="s">
        <v>83</v>
      </c>
      <c r="B79" s="43" t="s">
        <v>13</v>
      </c>
      <c r="C79" s="56"/>
      <c r="D79" s="57">
        <f t="shared" si="6"/>
        <v>0</v>
      </c>
      <c r="E79" s="56"/>
      <c r="F79" s="58"/>
      <c r="G79" s="56">
        <f t="shared" si="7"/>
        <v>0</v>
      </c>
      <c r="H79" s="56">
        <v>0</v>
      </c>
      <c r="I79" s="21">
        <v>4479.9</v>
      </c>
      <c r="J79" s="22">
        <v>0</v>
      </c>
    </row>
    <row r="80" spans="1:10" s="29" customFormat="1" ht="25.5" hidden="1">
      <c r="A80" s="55" t="s">
        <v>81</v>
      </c>
      <c r="B80" s="43" t="s">
        <v>13</v>
      </c>
      <c r="C80" s="56"/>
      <c r="D80" s="57">
        <f t="shared" si="6"/>
        <v>0</v>
      </c>
      <c r="E80" s="56"/>
      <c r="F80" s="58"/>
      <c r="G80" s="56">
        <f t="shared" si="7"/>
        <v>0</v>
      </c>
      <c r="H80" s="56">
        <v>0</v>
      </c>
      <c r="I80" s="21">
        <v>4479.9</v>
      </c>
      <c r="J80" s="22">
        <v>0</v>
      </c>
    </row>
    <row r="81" spans="1:10" s="29" customFormat="1" ht="15">
      <c r="A81" s="48" t="s">
        <v>51</v>
      </c>
      <c r="B81" s="43"/>
      <c r="C81" s="56"/>
      <c r="D81" s="33">
        <f>D82+D83+D84</f>
        <v>6988.65</v>
      </c>
      <c r="E81" s="56"/>
      <c r="F81" s="58"/>
      <c r="G81" s="33">
        <f>G82+G83+G84</f>
        <v>1.56</v>
      </c>
      <c r="H81" s="33">
        <f>H82+H83+H84</f>
        <v>0.13</v>
      </c>
      <c r="I81" s="21">
        <v>4479.9</v>
      </c>
      <c r="J81" s="22">
        <v>0.13</v>
      </c>
    </row>
    <row r="82" spans="1:10" s="29" customFormat="1" ht="15">
      <c r="A82" s="55" t="s">
        <v>45</v>
      </c>
      <c r="B82" s="43" t="s">
        <v>18</v>
      </c>
      <c r="C82" s="56"/>
      <c r="D82" s="57">
        <f>G82*I82</f>
        <v>1075.18</v>
      </c>
      <c r="E82" s="56"/>
      <c r="F82" s="58"/>
      <c r="G82" s="56">
        <f>H82*12</f>
        <v>0.24</v>
      </c>
      <c r="H82" s="56">
        <v>0.02</v>
      </c>
      <c r="I82" s="21">
        <v>4479.9</v>
      </c>
      <c r="J82" s="22">
        <v>0.02</v>
      </c>
    </row>
    <row r="83" spans="1:10" s="29" customFormat="1" ht="15">
      <c r="A83" s="55" t="s">
        <v>46</v>
      </c>
      <c r="B83" s="43" t="s">
        <v>18</v>
      </c>
      <c r="C83" s="56"/>
      <c r="D83" s="57">
        <f>G83*I83</f>
        <v>5375.88</v>
      </c>
      <c r="E83" s="56"/>
      <c r="F83" s="58"/>
      <c r="G83" s="56">
        <f>H83*12</f>
        <v>1.2</v>
      </c>
      <c r="H83" s="56">
        <v>0.1</v>
      </c>
      <c r="I83" s="21">
        <v>4479.9</v>
      </c>
      <c r="J83" s="22">
        <v>0.1</v>
      </c>
    </row>
    <row r="84" spans="1:10" s="29" customFormat="1" ht="15">
      <c r="A84" s="55" t="s">
        <v>47</v>
      </c>
      <c r="B84" s="43" t="s">
        <v>18</v>
      </c>
      <c r="C84" s="56"/>
      <c r="D84" s="57">
        <f>G84*I84</f>
        <v>537.59</v>
      </c>
      <c r="E84" s="56"/>
      <c r="F84" s="58"/>
      <c r="G84" s="56">
        <f>H84*12</f>
        <v>0.12</v>
      </c>
      <c r="H84" s="56">
        <v>0.01</v>
      </c>
      <c r="I84" s="21">
        <v>4479.9</v>
      </c>
      <c r="J84" s="22">
        <v>0.01</v>
      </c>
    </row>
    <row r="85" spans="1:10" s="21" customFormat="1" ht="15">
      <c r="A85" s="48" t="s">
        <v>64</v>
      </c>
      <c r="B85" s="32"/>
      <c r="C85" s="33"/>
      <c r="D85" s="33">
        <f>D86+D87</f>
        <v>1075.18</v>
      </c>
      <c r="E85" s="33"/>
      <c r="F85" s="49"/>
      <c r="G85" s="33">
        <f>G86+G87</f>
        <v>0.24</v>
      </c>
      <c r="H85" s="33">
        <f>H86+H87</f>
        <v>0.02</v>
      </c>
      <c r="I85" s="21">
        <v>4479.9</v>
      </c>
      <c r="J85" s="22">
        <v>0.35</v>
      </c>
    </row>
    <row r="86" spans="1:10" s="29" customFormat="1" ht="15">
      <c r="A86" s="55" t="s">
        <v>78</v>
      </c>
      <c r="B86" s="43" t="s">
        <v>18</v>
      </c>
      <c r="C86" s="56"/>
      <c r="D86" s="57">
        <f>G86*I86</f>
        <v>1075.18</v>
      </c>
      <c r="E86" s="56"/>
      <c r="F86" s="58"/>
      <c r="G86" s="56">
        <f>H86*12</f>
        <v>0.24</v>
      </c>
      <c r="H86" s="56">
        <v>0.02</v>
      </c>
      <c r="I86" s="21">
        <v>4479.9</v>
      </c>
      <c r="J86" s="22">
        <v>0.02</v>
      </c>
    </row>
    <row r="87" spans="1:10" s="29" customFormat="1" ht="15" hidden="1">
      <c r="A87" s="55"/>
      <c r="B87" s="43"/>
      <c r="C87" s="56"/>
      <c r="D87" s="57"/>
      <c r="E87" s="56"/>
      <c r="F87" s="58"/>
      <c r="G87" s="56"/>
      <c r="H87" s="56"/>
      <c r="I87" s="21"/>
      <c r="J87" s="22"/>
    </row>
    <row r="88" spans="1:10" s="21" customFormat="1" ht="15">
      <c r="A88" s="48" t="s">
        <v>63</v>
      </c>
      <c r="B88" s="32"/>
      <c r="C88" s="33"/>
      <c r="D88" s="33">
        <f>D89+D90+D91</f>
        <v>13977.29</v>
      </c>
      <c r="E88" s="33"/>
      <c r="F88" s="49"/>
      <c r="G88" s="33">
        <f>G89+G90+G91</f>
        <v>3.12</v>
      </c>
      <c r="H88" s="33">
        <f>H89+H90+H91</f>
        <v>0.26</v>
      </c>
      <c r="I88" s="21">
        <v>4479.9</v>
      </c>
      <c r="J88" s="22">
        <v>0.52</v>
      </c>
    </row>
    <row r="89" spans="1:10" s="29" customFormat="1" ht="15">
      <c r="A89" s="55" t="s">
        <v>79</v>
      </c>
      <c r="B89" s="43" t="s">
        <v>71</v>
      </c>
      <c r="C89" s="56"/>
      <c r="D89" s="57">
        <f aca="true" t="shared" si="8" ref="D89:D98">G89*I89</f>
        <v>13977.29</v>
      </c>
      <c r="E89" s="56"/>
      <c r="F89" s="58"/>
      <c r="G89" s="56">
        <f aca="true" t="shared" si="9" ref="G89:G98">H89*12</f>
        <v>3.12</v>
      </c>
      <c r="H89" s="56">
        <v>0.26</v>
      </c>
      <c r="I89" s="21">
        <v>4479.9</v>
      </c>
      <c r="J89" s="22">
        <v>0.46</v>
      </c>
    </row>
    <row r="90" spans="1:10" s="29" customFormat="1" ht="15" hidden="1">
      <c r="A90" s="55"/>
      <c r="B90" s="43"/>
      <c r="C90" s="56"/>
      <c r="D90" s="57"/>
      <c r="E90" s="56"/>
      <c r="F90" s="58"/>
      <c r="G90" s="56"/>
      <c r="H90" s="56"/>
      <c r="I90" s="21"/>
      <c r="J90" s="22"/>
    </row>
    <row r="91" spans="1:10" s="29" customFormat="1" ht="25.5" customHeight="1" hidden="1">
      <c r="A91" s="55" t="s">
        <v>80</v>
      </c>
      <c r="B91" s="43" t="s">
        <v>18</v>
      </c>
      <c r="C91" s="56"/>
      <c r="D91" s="57">
        <f t="shared" si="8"/>
        <v>0</v>
      </c>
      <c r="E91" s="56"/>
      <c r="F91" s="58"/>
      <c r="G91" s="56">
        <f t="shared" si="9"/>
        <v>0</v>
      </c>
      <c r="H91" s="56">
        <v>0</v>
      </c>
      <c r="I91" s="21">
        <v>4479.9</v>
      </c>
      <c r="J91" s="22">
        <v>0</v>
      </c>
    </row>
    <row r="92" spans="1:10" s="21" customFormat="1" ht="30">
      <c r="A92" s="65" t="s">
        <v>36</v>
      </c>
      <c r="B92" s="32" t="s">
        <v>13</v>
      </c>
      <c r="C92" s="53">
        <f>F92*12</f>
        <v>0</v>
      </c>
      <c r="D92" s="53">
        <f t="shared" si="8"/>
        <v>16127.64</v>
      </c>
      <c r="E92" s="53">
        <f aca="true" t="shared" si="10" ref="E92:E108">H92*12</f>
        <v>3.6</v>
      </c>
      <c r="F92" s="54"/>
      <c r="G92" s="53">
        <f t="shared" si="9"/>
        <v>3.6</v>
      </c>
      <c r="H92" s="53">
        <v>0.3</v>
      </c>
      <c r="I92" s="21">
        <v>4479.9</v>
      </c>
      <c r="J92" s="22">
        <v>0.3</v>
      </c>
    </row>
    <row r="93" spans="1:10" s="21" customFormat="1" ht="18.75" hidden="1">
      <c r="A93" s="66" t="s">
        <v>34</v>
      </c>
      <c r="B93" s="52"/>
      <c r="C93" s="53" t="e">
        <f>F93*12</f>
        <v>#REF!</v>
      </c>
      <c r="D93" s="53">
        <f t="shared" si="8"/>
        <v>0</v>
      </c>
      <c r="E93" s="53">
        <f t="shared" si="10"/>
        <v>0</v>
      </c>
      <c r="F93" s="54" t="e">
        <f>#REF!+#REF!+#REF!+#REF!+#REF!+#REF!+#REF!+#REF!+#REF!+#REF!</f>
        <v>#REF!</v>
      </c>
      <c r="G93" s="53">
        <f t="shared" si="9"/>
        <v>0</v>
      </c>
      <c r="H93" s="53">
        <f>H94+H95+H96+H97+H98+H99+H100+H101+H102+H103+H104+H105</f>
        <v>0</v>
      </c>
      <c r="I93" s="21">
        <v>4479.9</v>
      </c>
      <c r="J93" s="22"/>
    </row>
    <row r="94" spans="1:10" s="29" customFormat="1" ht="15" hidden="1">
      <c r="A94" s="55" t="s">
        <v>87</v>
      </c>
      <c r="B94" s="43"/>
      <c r="C94" s="56"/>
      <c r="D94" s="57">
        <f t="shared" si="8"/>
        <v>0</v>
      </c>
      <c r="E94" s="56">
        <f t="shared" si="10"/>
        <v>0</v>
      </c>
      <c r="F94" s="58" t="e">
        <f>#REF!+#REF!+#REF!+#REF!+#REF!+#REF!+#REF!+#REF!+#REF!+#REF!</f>
        <v>#REF!</v>
      </c>
      <c r="G94" s="56">
        <f t="shared" si="9"/>
        <v>0</v>
      </c>
      <c r="H94" s="56"/>
      <c r="I94" s="21">
        <v>4479.9</v>
      </c>
      <c r="J94" s="30"/>
    </row>
    <row r="95" spans="1:10" s="29" customFormat="1" ht="15" hidden="1">
      <c r="A95" s="55" t="s">
        <v>96</v>
      </c>
      <c r="B95" s="43"/>
      <c r="C95" s="56"/>
      <c r="D95" s="57">
        <f t="shared" si="8"/>
        <v>0</v>
      </c>
      <c r="E95" s="56">
        <f t="shared" si="10"/>
        <v>0</v>
      </c>
      <c r="F95" s="58" t="e">
        <f>#REF!+#REF!+#REF!+#REF!+#REF!+#REF!+#REF!+#REF!+#REF!+#REF!</f>
        <v>#REF!</v>
      </c>
      <c r="G95" s="56">
        <f t="shared" si="9"/>
        <v>0</v>
      </c>
      <c r="H95" s="56"/>
      <c r="I95" s="21">
        <v>4479.9</v>
      </c>
      <c r="J95" s="30"/>
    </row>
    <row r="96" spans="1:10" s="29" customFormat="1" ht="15" hidden="1">
      <c r="A96" s="55" t="s">
        <v>88</v>
      </c>
      <c r="B96" s="43"/>
      <c r="C96" s="56"/>
      <c r="D96" s="57">
        <f t="shared" si="8"/>
        <v>0</v>
      </c>
      <c r="E96" s="56">
        <f t="shared" si="10"/>
        <v>0</v>
      </c>
      <c r="F96" s="58" t="e">
        <f>#REF!+#REF!+#REF!+#REF!+#REF!+#REF!+#REF!+#REF!+#REF!+#REF!</f>
        <v>#REF!</v>
      </c>
      <c r="G96" s="56">
        <f t="shared" si="9"/>
        <v>0</v>
      </c>
      <c r="H96" s="56"/>
      <c r="I96" s="21">
        <v>4479.9</v>
      </c>
      <c r="J96" s="30"/>
    </row>
    <row r="97" spans="1:10" s="29" customFormat="1" ht="15" hidden="1">
      <c r="A97" s="55" t="s">
        <v>89</v>
      </c>
      <c r="B97" s="43"/>
      <c r="C97" s="56"/>
      <c r="D97" s="57">
        <f t="shared" si="8"/>
        <v>0</v>
      </c>
      <c r="E97" s="56">
        <f t="shared" si="10"/>
        <v>0</v>
      </c>
      <c r="F97" s="58" t="e">
        <f>#REF!+#REF!+#REF!+#REF!+#REF!+#REF!+#REF!+#REF!+#REF!+#REF!</f>
        <v>#REF!</v>
      </c>
      <c r="G97" s="56">
        <f t="shared" si="9"/>
        <v>0</v>
      </c>
      <c r="H97" s="56"/>
      <c r="I97" s="21">
        <v>4479.9</v>
      </c>
      <c r="J97" s="30"/>
    </row>
    <row r="98" spans="1:10" s="29" customFormat="1" ht="15" hidden="1">
      <c r="A98" s="55" t="s">
        <v>90</v>
      </c>
      <c r="B98" s="43"/>
      <c r="C98" s="56"/>
      <c r="D98" s="57">
        <f t="shared" si="8"/>
        <v>0</v>
      </c>
      <c r="E98" s="56">
        <f t="shared" si="10"/>
        <v>0</v>
      </c>
      <c r="F98" s="58" t="e">
        <f>#REF!+#REF!+#REF!+#REF!+#REF!+#REF!+#REF!+#REF!+#REF!+#REF!</f>
        <v>#REF!</v>
      </c>
      <c r="G98" s="56">
        <f t="shared" si="9"/>
        <v>0</v>
      </c>
      <c r="H98" s="56"/>
      <c r="I98" s="21">
        <v>4479.9</v>
      </c>
      <c r="J98" s="30"/>
    </row>
    <row r="99" spans="1:10" s="29" customFormat="1" ht="15" hidden="1">
      <c r="A99" s="55" t="s">
        <v>87</v>
      </c>
      <c r="B99" s="43"/>
      <c r="C99" s="56"/>
      <c r="D99" s="57"/>
      <c r="E99" s="56"/>
      <c r="F99" s="58"/>
      <c r="G99" s="56"/>
      <c r="H99" s="56"/>
      <c r="I99" s="21">
        <v>4479.9</v>
      </c>
      <c r="J99" s="30"/>
    </row>
    <row r="100" spans="1:10" s="29" customFormat="1" ht="15" hidden="1">
      <c r="A100" s="55" t="s">
        <v>91</v>
      </c>
      <c r="B100" s="43"/>
      <c r="C100" s="56"/>
      <c r="D100" s="57"/>
      <c r="E100" s="56"/>
      <c r="F100" s="58"/>
      <c r="G100" s="56"/>
      <c r="H100" s="56"/>
      <c r="I100" s="21">
        <v>4479.9</v>
      </c>
      <c r="J100" s="30"/>
    </row>
    <row r="101" spans="1:10" s="29" customFormat="1" ht="15" hidden="1">
      <c r="A101" s="55" t="s">
        <v>92</v>
      </c>
      <c r="B101" s="43"/>
      <c r="C101" s="56"/>
      <c r="D101" s="57"/>
      <c r="E101" s="56"/>
      <c r="F101" s="58"/>
      <c r="G101" s="56"/>
      <c r="H101" s="56"/>
      <c r="I101" s="21">
        <v>4479.9</v>
      </c>
      <c r="J101" s="30"/>
    </row>
    <row r="102" spans="1:10" s="29" customFormat="1" ht="15" hidden="1">
      <c r="A102" s="55" t="s">
        <v>93</v>
      </c>
      <c r="B102" s="43"/>
      <c r="C102" s="56"/>
      <c r="D102" s="57"/>
      <c r="E102" s="56"/>
      <c r="F102" s="58"/>
      <c r="G102" s="56"/>
      <c r="H102" s="56"/>
      <c r="I102" s="21">
        <v>4479.9</v>
      </c>
      <c r="J102" s="30"/>
    </row>
    <row r="103" spans="1:10" s="29" customFormat="1" ht="15" hidden="1">
      <c r="A103" s="55" t="s">
        <v>94</v>
      </c>
      <c r="B103" s="43"/>
      <c r="C103" s="56"/>
      <c r="D103" s="57"/>
      <c r="E103" s="56"/>
      <c r="F103" s="58"/>
      <c r="G103" s="56"/>
      <c r="H103" s="56"/>
      <c r="I103" s="21">
        <v>4479.9</v>
      </c>
      <c r="J103" s="30"/>
    </row>
    <row r="104" spans="1:10" s="29" customFormat="1" ht="15" hidden="1">
      <c r="A104" s="55" t="s">
        <v>95</v>
      </c>
      <c r="B104" s="43"/>
      <c r="C104" s="56"/>
      <c r="D104" s="57"/>
      <c r="E104" s="56"/>
      <c r="F104" s="58"/>
      <c r="G104" s="56"/>
      <c r="H104" s="56"/>
      <c r="I104" s="21">
        <v>4479.9</v>
      </c>
      <c r="J104" s="30"/>
    </row>
    <row r="105" spans="1:10" s="68" customFormat="1" ht="15" hidden="1">
      <c r="A105" s="55" t="s">
        <v>112</v>
      </c>
      <c r="B105" s="60"/>
      <c r="C105" s="61"/>
      <c r="D105" s="62"/>
      <c r="E105" s="61"/>
      <c r="F105" s="63"/>
      <c r="G105" s="61"/>
      <c r="H105" s="61"/>
      <c r="I105" s="21">
        <v>4479.9</v>
      </c>
      <c r="J105" s="67"/>
    </row>
    <row r="106" spans="1:10" s="21" customFormat="1" ht="19.5" hidden="1" thickBot="1">
      <c r="A106" s="65"/>
      <c r="B106" s="69"/>
      <c r="C106" s="53"/>
      <c r="D106" s="53"/>
      <c r="E106" s="53"/>
      <c r="F106" s="54"/>
      <c r="G106" s="53"/>
      <c r="H106" s="53"/>
      <c r="J106" s="22"/>
    </row>
    <row r="107" spans="1:8" s="21" customFormat="1" ht="19.5" hidden="1" thickBot="1">
      <c r="A107" s="70"/>
      <c r="B107" s="69"/>
      <c r="C107" s="71"/>
      <c r="D107" s="72"/>
      <c r="E107" s="71"/>
      <c r="F107" s="73"/>
      <c r="G107" s="53"/>
      <c r="H107" s="73"/>
    </row>
    <row r="108" spans="1:10" s="21" customFormat="1" ht="19.5">
      <c r="A108" s="74" t="s">
        <v>35</v>
      </c>
      <c r="B108" s="75"/>
      <c r="C108" s="9" t="e">
        <f>F108*12</f>
        <v>#REF!</v>
      </c>
      <c r="D108" s="8">
        <v>431145.58</v>
      </c>
      <c r="E108" s="9">
        <f t="shared" si="10"/>
        <v>96.24</v>
      </c>
      <c r="F108" s="8" t="e">
        <f>F14+F19+F27+F28+#REF!+#REF!+#REF!+#REF!+#REF!+F93+F92</f>
        <v>#REF!</v>
      </c>
      <c r="G108" s="8">
        <f>G14+G19+G27+G28+G29+G30+G31+G32+G33+G34+G35+G36+G37+G38+G39+G55+G68+G72+G81+G85+G88+G92+G93+G107+G106</f>
        <v>96.24</v>
      </c>
      <c r="H108" s="109">
        <f>H14+H19+H27+H28+H29+H30+H31+H32+H33+H34+H35+H36+H37+H38+H39+H55+H68+H72+H81+H85+H88+H92+H93+H107+H106</f>
        <v>8.02</v>
      </c>
      <c r="I108" s="21">
        <v>4479.9</v>
      </c>
      <c r="J108" s="22"/>
    </row>
    <row r="109" spans="1:10" s="80" customFormat="1" ht="20.25" hidden="1" thickBot="1">
      <c r="A109" s="76" t="s">
        <v>30</v>
      </c>
      <c r="B109" s="77" t="s">
        <v>12</v>
      </c>
      <c r="C109" s="77" t="s">
        <v>31</v>
      </c>
      <c r="D109" s="78"/>
      <c r="E109" s="77" t="s">
        <v>31</v>
      </c>
      <c r="F109" s="79"/>
      <c r="G109" s="77" t="s">
        <v>31</v>
      </c>
      <c r="H109" s="77"/>
      <c r="J109" s="81"/>
    </row>
    <row r="110" spans="1:10" s="83" customFormat="1" ht="12.75">
      <c r="A110" s="82"/>
      <c r="J110" s="84"/>
    </row>
    <row r="111" spans="1:10" s="83" customFormat="1" ht="12.75">
      <c r="A111" s="82"/>
      <c r="J111" s="84"/>
    </row>
    <row r="112" spans="1:10" s="83" customFormat="1" ht="12.75" hidden="1">
      <c r="A112" s="82"/>
      <c r="J112" s="84"/>
    </row>
    <row r="113" spans="1:10" s="21" customFormat="1" ht="29.25" customHeight="1" hidden="1">
      <c r="A113" s="65"/>
      <c r="B113" s="32"/>
      <c r="C113" s="53"/>
      <c r="D113" s="32"/>
      <c r="E113" s="32"/>
      <c r="F113" s="32"/>
      <c r="G113" s="32"/>
      <c r="H113" s="32"/>
      <c r="J113" s="22"/>
    </row>
    <row r="114" spans="1:10" s="83" customFormat="1" ht="12.75">
      <c r="A114" s="82"/>
      <c r="J114" s="84"/>
    </row>
    <row r="115" spans="1:10" s="83" customFormat="1" ht="12.75">
      <c r="A115" s="82"/>
      <c r="J115" s="84"/>
    </row>
    <row r="116" spans="1:10" s="83" customFormat="1" ht="13.5" thickBot="1">
      <c r="A116" s="82"/>
      <c r="J116" s="84"/>
    </row>
    <row r="117" spans="1:10" s="89" customFormat="1" ht="30.75" thickBot="1">
      <c r="A117" s="70" t="s">
        <v>117</v>
      </c>
      <c r="B117" s="85"/>
      <c r="C117" s="86">
        <f>F117*12</f>
        <v>0</v>
      </c>
      <c r="D117" s="86">
        <f>SUM(D123:D148)</f>
        <v>405862.94</v>
      </c>
      <c r="E117" s="86">
        <f>SUM(E123:E148)</f>
        <v>0</v>
      </c>
      <c r="F117" s="86">
        <f>SUM(F123:F148)</f>
        <v>0</v>
      </c>
      <c r="G117" s="86">
        <f>SUM(G123:G148)</f>
        <v>90.6</v>
      </c>
      <c r="H117" s="86">
        <f>SUM(H123:H148)</f>
        <v>7.55</v>
      </c>
      <c r="I117" s="87">
        <v>4479.9</v>
      </c>
      <c r="J117" s="88"/>
    </row>
    <row r="118" spans="1:10" s="83" customFormat="1" ht="15" hidden="1">
      <c r="A118" s="90" t="s">
        <v>87</v>
      </c>
      <c r="B118" s="91"/>
      <c r="C118" s="59"/>
      <c r="D118" s="92">
        <f>G118*I118</f>
        <v>0</v>
      </c>
      <c r="E118" s="59">
        <f>H118*12</f>
        <v>0</v>
      </c>
      <c r="F118" s="93" t="e">
        <f>#REF!+#REF!+#REF!+#REF!+#REF!+#REF!+#REF!+#REF!+#REF!+#REF!</f>
        <v>#REF!</v>
      </c>
      <c r="G118" s="59">
        <f aca="true" t="shared" si="11" ref="G118:G123">H118*12</f>
        <v>0</v>
      </c>
      <c r="H118" s="93"/>
      <c r="I118" s="21">
        <v>4479.9</v>
      </c>
      <c r="J118" s="84"/>
    </row>
    <row r="119" spans="1:10" s="83" customFormat="1" ht="15" hidden="1">
      <c r="A119" s="55" t="s">
        <v>96</v>
      </c>
      <c r="B119" s="43"/>
      <c r="C119" s="56"/>
      <c r="D119" s="57">
        <f>G119*I119</f>
        <v>0</v>
      </c>
      <c r="E119" s="56">
        <f>H119*12</f>
        <v>0</v>
      </c>
      <c r="F119" s="58" t="e">
        <f>#REF!+#REF!+#REF!+#REF!+#REF!+#REF!+#REF!+#REF!+#REF!+#REF!</f>
        <v>#REF!</v>
      </c>
      <c r="G119" s="56">
        <f t="shared" si="11"/>
        <v>0</v>
      </c>
      <c r="H119" s="58"/>
      <c r="I119" s="21">
        <v>4479.9</v>
      </c>
      <c r="J119" s="84"/>
    </row>
    <row r="120" spans="1:10" s="83" customFormat="1" ht="15" hidden="1">
      <c r="A120" s="55" t="s">
        <v>88</v>
      </c>
      <c r="B120" s="43"/>
      <c r="C120" s="56"/>
      <c r="D120" s="57">
        <f>G120*I120</f>
        <v>0</v>
      </c>
      <c r="E120" s="56">
        <f>H120*12</f>
        <v>0</v>
      </c>
      <c r="F120" s="58" t="e">
        <f>#REF!+#REF!+#REF!+#REF!+#REF!+#REF!+#REF!+#REF!+#REF!+#REF!</f>
        <v>#REF!</v>
      </c>
      <c r="G120" s="56">
        <f t="shared" si="11"/>
        <v>0</v>
      </c>
      <c r="H120" s="58"/>
      <c r="I120" s="21">
        <v>4479.9</v>
      </c>
      <c r="J120" s="84"/>
    </row>
    <row r="121" spans="1:10" s="83" customFormat="1" ht="15" hidden="1">
      <c r="A121" s="55" t="s">
        <v>89</v>
      </c>
      <c r="B121" s="43"/>
      <c r="C121" s="56"/>
      <c r="D121" s="57">
        <f>G121*I121</f>
        <v>0</v>
      </c>
      <c r="E121" s="56">
        <f>H121*12</f>
        <v>0</v>
      </c>
      <c r="F121" s="58" t="e">
        <f>#REF!+#REF!+#REF!+#REF!+#REF!+#REF!+#REF!+#REF!+#REF!+#REF!</f>
        <v>#REF!</v>
      </c>
      <c r="G121" s="56">
        <f t="shared" si="11"/>
        <v>0</v>
      </c>
      <c r="H121" s="58"/>
      <c r="I121" s="21">
        <v>4479.9</v>
      </c>
      <c r="J121" s="84"/>
    </row>
    <row r="122" spans="1:10" s="83" customFormat="1" ht="15" hidden="1">
      <c r="A122" s="55" t="s">
        <v>90</v>
      </c>
      <c r="B122" s="43"/>
      <c r="C122" s="56"/>
      <c r="D122" s="57">
        <f>G122*I122</f>
        <v>0</v>
      </c>
      <c r="E122" s="56">
        <f>H122*12</f>
        <v>0</v>
      </c>
      <c r="F122" s="58" t="e">
        <f>#REF!+#REF!+#REF!+#REF!+#REF!+#REF!+#REF!+#REF!+#REF!+#REF!</f>
        <v>#REF!</v>
      </c>
      <c r="G122" s="56">
        <f t="shared" si="11"/>
        <v>0</v>
      </c>
      <c r="H122" s="58"/>
      <c r="I122" s="21">
        <v>4479.9</v>
      </c>
      <c r="J122" s="84"/>
    </row>
    <row r="123" spans="1:10" s="83" customFormat="1" ht="15">
      <c r="A123" s="55" t="s">
        <v>87</v>
      </c>
      <c r="B123" s="43"/>
      <c r="C123" s="56"/>
      <c r="D123" s="110">
        <v>153690.57</v>
      </c>
      <c r="E123" s="56"/>
      <c r="F123" s="58"/>
      <c r="G123" s="56">
        <f t="shared" si="11"/>
        <v>34.32</v>
      </c>
      <c r="H123" s="56">
        <f>D123/I123/12</f>
        <v>2.86</v>
      </c>
      <c r="I123" s="21">
        <v>4479.9</v>
      </c>
      <c r="J123" s="84"/>
    </row>
    <row r="124" spans="1:10" s="83" customFormat="1" ht="15" hidden="1">
      <c r="A124" s="55"/>
      <c r="B124" s="43"/>
      <c r="C124" s="56"/>
      <c r="D124" s="57"/>
      <c r="E124" s="56"/>
      <c r="F124" s="58"/>
      <c r="G124" s="56"/>
      <c r="H124" s="56"/>
      <c r="I124" s="21"/>
      <c r="J124" s="84"/>
    </row>
    <row r="125" spans="1:10" s="83" customFormat="1" ht="15" hidden="1">
      <c r="A125" s="55"/>
      <c r="B125" s="43"/>
      <c r="C125" s="56"/>
      <c r="D125" s="57"/>
      <c r="E125" s="56"/>
      <c r="F125" s="58"/>
      <c r="G125" s="56"/>
      <c r="H125" s="56"/>
      <c r="I125" s="21"/>
      <c r="J125" s="84"/>
    </row>
    <row r="126" spans="1:10" s="83" customFormat="1" ht="15" hidden="1">
      <c r="A126" s="55"/>
      <c r="B126" s="43"/>
      <c r="C126" s="56"/>
      <c r="D126" s="57"/>
      <c r="E126" s="56"/>
      <c r="F126" s="58"/>
      <c r="G126" s="56"/>
      <c r="H126" s="56"/>
      <c r="I126" s="21"/>
      <c r="J126" s="84"/>
    </row>
    <row r="127" spans="1:10" s="83" customFormat="1" ht="15" hidden="1">
      <c r="A127" s="55"/>
      <c r="B127" s="43"/>
      <c r="C127" s="56"/>
      <c r="D127" s="57"/>
      <c r="E127" s="56"/>
      <c r="F127" s="58"/>
      <c r="G127" s="56"/>
      <c r="H127" s="56"/>
      <c r="I127" s="21"/>
      <c r="J127" s="84"/>
    </row>
    <row r="128" spans="1:10" s="83" customFormat="1" ht="15" hidden="1">
      <c r="A128" s="55"/>
      <c r="B128" s="43"/>
      <c r="C128" s="56"/>
      <c r="D128" s="57"/>
      <c r="E128" s="56"/>
      <c r="F128" s="58"/>
      <c r="G128" s="56"/>
      <c r="H128" s="56"/>
      <c r="I128" s="21"/>
      <c r="J128" s="84"/>
    </row>
    <row r="129" spans="1:10" s="83" customFormat="1" ht="15" hidden="1">
      <c r="A129" s="55"/>
      <c r="B129" s="43"/>
      <c r="C129" s="56"/>
      <c r="D129" s="57"/>
      <c r="E129" s="56"/>
      <c r="F129" s="58"/>
      <c r="G129" s="56"/>
      <c r="H129" s="56"/>
      <c r="I129" s="21"/>
      <c r="J129" s="84"/>
    </row>
    <row r="130" spans="1:10" s="83" customFormat="1" ht="15">
      <c r="A130" s="55" t="s">
        <v>118</v>
      </c>
      <c r="B130" s="43"/>
      <c r="C130" s="56"/>
      <c r="D130" s="110">
        <v>10412.17</v>
      </c>
      <c r="E130" s="56"/>
      <c r="F130" s="58"/>
      <c r="G130" s="56">
        <f>H130*12</f>
        <v>2.28</v>
      </c>
      <c r="H130" s="56">
        <f>D130/I130/12</f>
        <v>0.19</v>
      </c>
      <c r="I130" s="21">
        <v>4479.9</v>
      </c>
      <c r="J130" s="84"/>
    </row>
    <row r="131" spans="1:10" s="83" customFormat="1" ht="15" hidden="1">
      <c r="A131" s="55"/>
      <c r="B131" s="43"/>
      <c r="C131" s="56"/>
      <c r="D131" s="57"/>
      <c r="E131" s="56"/>
      <c r="F131" s="58"/>
      <c r="G131" s="56"/>
      <c r="H131" s="56"/>
      <c r="I131" s="21"/>
      <c r="J131" s="84"/>
    </row>
    <row r="132" spans="1:10" s="83" customFormat="1" ht="15" hidden="1">
      <c r="A132" s="55"/>
      <c r="B132" s="43"/>
      <c r="C132" s="56"/>
      <c r="D132" s="57"/>
      <c r="E132" s="56"/>
      <c r="F132" s="58"/>
      <c r="G132" s="56"/>
      <c r="H132" s="56"/>
      <c r="I132" s="21"/>
      <c r="J132" s="84"/>
    </row>
    <row r="133" spans="1:10" s="83" customFormat="1" ht="15" hidden="1">
      <c r="A133" s="55"/>
      <c r="B133" s="43"/>
      <c r="C133" s="56"/>
      <c r="D133" s="57"/>
      <c r="E133" s="56"/>
      <c r="F133" s="58"/>
      <c r="G133" s="56"/>
      <c r="H133" s="56"/>
      <c r="I133" s="21"/>
      <c r="J133" s="84"/>
    </row>
    <row r="134" spans="1:10" s="83" customFormat="1" ht="15">
      <c r="A134" s="55" t="s">
        <v>119</v>
      </c>
      <c r="B134" s="43"/>
      <c r="C134" s="56"/>
      <c r="D134" s="110">
        <v>36743.71</v>
      </c>
      <c r="E134" s="56"/>
      <c r="F134" s="58"/>
      <c r="G134" s="56">
        <f>H134*12</f>
        <v>8.16</v>
      </c>
      <c r="H134" s="56">
        <f>D134/I134/12</f>
        <v>0.68</v>
      </c>
      <c r="I134" s="21">
        <v>4479.9</v>
      </c>
      <c r="J134" s="84"/>
    </row>
    <row r="135" spans="1:10" s="83" customFormat="1" ht="15" hidden="1">
      <c r="A135" s="55"/>
      <c r="B135" s="43"/>
      <c r="C135" s="56"/>
      <c r="D135" s="57"/>
      <c r="E135" s="56"/>
      <c r="F135" s="58"/>
      <c r="G135" s="56"/>
      <c r="H135" s="56"/>
      <c r="I135" s="21"/>
      <c r="J135" s="84"/>
    </row>
    <row r="136" spans="1:10" s="83" customFormat="1" ht="15">
      <c r="A136" s="55" t="s">
        <v>120</v>
      </c>
      <c r="B136" s="43"/>
      <c r="C136" s="56"/>
      <c r="D136" s="110">
        <v>7476.05</v>
      </c>
      <c r="E136" s="56"/>
      <c r="F136" s="58"/>
      <c r="G136" s="56">
        <f>H136*12</f>
        <v>1.68</v>
      </c>
      <c r="H136" s="56">
        <f>D136/I136/12</f>
        <v>0.14</v>
      </c>
      <c r="I136" s="21">
        <v>4479.9</v>
      </c>
      <c r="J136" s="84"/>
    </row>
    <row r="137" spans="1:10" s="83" customFormat="1" ht="15" hidden="1">
      <c r="A137" s="55"/>
      <c r="B137" s="43"/>
      <c r="C137" s="56"/>
      <c r="D137" s="57"/>
      <c r="E137" s="56"/>
      <c r="F137" s="58"/>
      <c r="G137" s="56"/>
      <c r="H137" s="56"/>
      <c r="I137" s="21"/>
      <c r="J137" s="84"/>
    </row>
    <row r="138" spans="1:10" s="83" customFormat="1" ht="15" hidden="1">
      <c r="A138" s="55"/>
      <c r="B138" s="43"/>
      <c r="C138" s="56"/>
      <c r="D138" s="57"/>
      <c r="E138" s="56"/>
      <c r="F138" s="58"/>
      <c r="G138" s="56"/>
      <c r="H138" s="56"/>
      <c r="I138" s="21"/>
      <c r="J138" s="84"/>
    </row>
    <row r="139" spans="1:10" s="83" customFormat="1" ht="15" hidden="1">
      <c r="A139" s="55"/>
      <c r="B139" s="43"/>
      <c r="C139" s="56"/>
      <c r="D139" s="57"/>
      <c r="E139" s="56"/>
      <c r="F139" s="58"/>
      <c r="G139" s="56"/>
      <c r="H139" s="56"/>
      <c r="I139" s="21"/>
      <c r="J139" s="84"/>
    </row>
    <row r="140" spans="1:10" s="83" customFormat="1" ht="15" hidden="1">
      <c r="A140" s="55"/>
      <c r="B140" s="43"/>
      <c r="C140" s="56"/>
      <c r="D140" s="57"/>
      <c r="E140" s="56"/>
      <c r="F140" s="58"/>
      <c r="G140" s="56"/>
      <c r="H140" s="56"/>
      <c r="I140" s="21"/>
      <c r="J140" s="84"/>
    </row>
    <row r="141" spans="1:10" s="83" customFormat="1" ht="15">
      <c r="A141" s="55" t="s">
        <v>122</v>
      </c>
      <c r="B141" s="43"/>
      <c r="C141" s="56"/>
      <c r="D141" s="110">
        <v>5345.48</v>
      </c>
      <c r="E141" s="56"/>
      <c r="F141" s="58"/>
      <c r="G141" s="56">
        <f>H141*12</f>
        <v>1.2</v>
      </c>
      <c r="H141" s="56">
        <f>D141/I141/12</f>
        <v>0.1</v>
      </c>
      <c r="I141" s="21">
        <v>4479.9</v>
      </c>
      <c r="J141" s="84"/>
    </row>
    <row r="142" spans="1:10" s="83" customFormat="1" ht="15">
      <c r="A142" s="55" t="s">
        <v>123</v>
      </c>
      <c r="B142" s="43"/>
      <c r="C142" s="56"/>
      <c r="D142" s="110">
        <v>42700.6</v>
      </c>
      <c r="E142" s="56"/>
      <c r="F142" s="58"/>
      <c r="G142" s="56">
        <f>H142*12</f>
        <v>9.48</v>
      </c>
      <c r="H142" s="56">
        <f>D142/I142/12</f>
        <v>0.79</v>
      </c>
      <c r="I142" s="21">
        <v>4479.9</v>
      </c>
      <c r="J142" s="84"/>
    </row>
    <row r="143" spans="1:10" s="83" customFormat="1" ht="15">
      <c r="A143" s="55" t="s">
        <v>124</v>
      </c>
      <c r="B143" s="43"/>
      <c r="C143" s="56"/>
      <c r="D143" s="110">
        <v>6231.32</v>
      </c>
      <c r="E143" s="56"/>
      <c r="F143" s="58"/>
      <c r="G143" s="56">
        <f>H143*12</f>
        <v>1.44</v>
      </c>
      <c r="H143" s="56">
        <f>D143/I143/12</f>
        <v>0.12</v>
      </c>
      <c r="I143" s="21">
        <v>4479.9</v>
      </c>
      <c r="J143" s="84"/>
    </row>
    <row r="144" spans="1:10" s="83" customFormat="1" ht="15" hidden="1">
      <c r="A144" s="55"/>
      <c r="B144" s="43"/>
      <c r="C144" s="56"/>
      <c r="D144" s="57"/>
      <c r="E144" s="56"/>
      <c r="F144" s="58"/>
      <c r="G144" s="56"/>
      <c r="H144" s="56"/>
      <c r="I144" s="21"/>
      <c r="J144" s="84"/>
    </row>
    <row r="145" spans="1:10" s="83" customFormat="1" ht="15" hidden="1">
      <c r="A145" s="55"/>
      <c r="B145" s="43"/>
      <c r="C145" s="56"/>
      <c r="D145" s="57"/>
      <c r="E145" s="56"/>
      <c r="F145" s="58"/>
      <c r="G145" s="56"/>
      <c r="H145" s="56"/>
      <c r="I145" s="21"/>
      <c r="J145" s="84"/>
    </row>
    <row r="146" spans="1:10" s="3" customFormat="1" ht="15">
      <c r="A146" s="4" t="s">
        <v>129</v>
      </c>
      <c r="B146" s="6"/>
      <c r="C146" s="2"/>
      <c r="D146" s="110">
        <v>80000</v>
      </c>
      <c r="E146" s="2"/>
      <c r="F146" s="1"/>
      <c r="G146" s="2">
        <f>H146*12</f>
        <v>17.88</v>
      </c>
      <c r="H146" s="2">
        <f>D146/I146/12</f>
        <v>1.49</v>
      </c>
      <c r="I146" s="5">
        <v>4479.9</v>
      </c>
      <c r="J146" s="7"/>
    </row>
    <row r="147" spans="1:10" s="3" customFormat="1" ht="15">
      <c r="A147" s="4" t="s">
        <v>121</v>
      </c>
      <c r="B147" s="6"/>
      <c r="C147" s="2"/>
      <c r="D147" s="110">
        <v>34983.04</v>
      </c>
      <c r="E147" s="2"/>
      <c r="F147" s="1"/>
      <c r="G147" s="2">
        <f>H147*12</f>
        <v>7.8</v>
      </c>
      <c r="H147" s="2">
        <f>D147/I147/12</f>
        <v>0.65</v>
      </c>
      <c r="I147" s="5">
        <v>4479.9</v>
      </c>
      <c r="J147" s="7"/>
    </row>
    <row r="148" spans="1:10" s="3" customFormat="1" ht="15">
      <c r="A148" s="4" t="s">
        <v>125</v>
      </c>
      <c r="B148" s="6"/>
      <c r="C148" s="2"/>
      <c r="D148" s="110">
        <v>28280</v>
      </c>
      <c r="E148" s="2"/>
      <c r="F148" s="1"/>
      <c r="G148" s="2">
        <f>H148*12</f>
        <v>6.36</v>
      </c>
      <c r="H148" s="2">
        <f>D148/I148/12</f>
        <v>0.53</v>
      </c>
      <c r="I148" s="5">
        <v>4479.9</v>
      </c>
      <c r="J148" s="7"/>
    </row>
    <row r="149" spans="1:10" s="83" customFormat="1" ht="12.75">
      <c r="A149" s="82"/>
      <c r="J149" s="84"/>
    </row>
    <row r="150" spans="1:10" s="83" customFormat="1" ht="13.5" thickBot="1">
      <c r="A150" s="82"/>
      <c r="J150" s="84"/>
    </row>
    <row r="151" spans="1:10" s="83" customFormat="1" ht="20.25" thickBot="1">
      <c r="A151" s="94" t="s">
        <v>113</v>
      </c>
      <c r="B151" s="95"/>
      <c r="C151" s="95"/>
      <c r="D151" s="96">
        <f>D108+D113+D117</f>
        <v>837008.52</v>
      </c>
      <c r="E151" s="96">
        <f>E108+E113+E117</f>
        <v>96.24</v>
      </c>
      <c r="F151" s="96" t="e">
        <f>F108+F113+F117</f>
        <v>#REF!</v>
      </c>
      <c r="G151" s="96">
        <f>G108+G113+G117</f>
        <v>186.84</v>
      </c>
      <c r="H151" s="96">
        <f>H108+H113+H117</f>
        <v>15.57</v>
      </c>
      <c r="J151" s="84"/>
    </row>
    <row r="152" spans="1:10" s="83" customFormat="1" ht="18.75">
      <c r="A152" s="97"/>
      <c r="B152" s="98"/>
      <c r="C152" s="99"/>
      <c r="D152" s="99"/>
      <c r="E152" s="99"/>
      <c r="F152" s="99"/>
      <c r="G152" s="99"/>
      <c r="H152" s="99"/>
      <c r="J152" s="84"/>
    </row>
    <row r="153" spans="1:10" s="83" customFormat="1" ht="18.75">
      <c r="A153" s="97"/>
      <c r="B153" s="98"/>
      <c r="C153" s="99"/>
      <c r="D153" s="99"/>
      <c r="E153" s="99"/>
      <c r="F153" s="99"/>
      <c r="G153" s="99"/>
      <c r="H153" s="99"/>
      <c r="J153" s="84"/>
    </row>
    <row r="154" spans="1:10" s="83" customFormat="1" ht="19.5" thickBot="1">
      <c r="A154" s="97"/>
      <c r="B154" s="98"/>
      <c r="C154" s="99"/>
      <c r="D154" s="99"/>
      <c r="E154" s="99"/>
      <c r="F154" s="99"/>
      <c r="G154" s="99"/>
      <c r="H154" s="99"/>
      <c r="J154" s="84"/>
    </row>
    <row r="155" spans="1:10" s="89" customFormat="1" ht="20.25" thickBot="1">
      <c r="A155" s="100" t="s">
        <v>30</v>
      </c>
      <c r="B155" s="101" t="s">
        <v>12</v>
      </c>
      <c r="C155" s="101" t="s">
        <v>31</v>
      </c>
      <c r="D155" s="102"/>
      <c r="E155" s="101" t="s">
        <v>31</v>
      </c>
      <c r="F155" s="103"/>
      <c r="G155" s="101" t="s">
        <v>31</v>
      </c>
      <c r="H155" s="103"/>
      <c r="J155" s="88"/>
    </row>
    <row r="156" spans="1:10" s="83" customFormat="1" ht="12.75">
      <c r="A156" s="82"/>
      <c r="J156" s="84"/>
    </row>
    <row r="157" spans="1:10" s="83" customFormat="1" ht="12.75">
      <c r="A157" s="82"/>
      <c r="J157" s="84"/>
    </row>
    <row r="158" spans="1:10" s="83" customFormat="1" ht="12.75">
      <c r="A158" s="82"/>
      <c r="J158" s="84"/>
    </row>
    <row r="159" spans="1:10" s="83" customFormat="1" ht="12.75" hidden="1">
      <c r="A159" s="82"/>
      <c r="J159" s="84"/>
    </row>
    <row r="160" spans="1:10" s="83" customFormat="1" ht="12.75" hidden="1">
      <c r="A160" s="82"/>
      <c r="J160" s="84"/>
    </row>
    <row r="161" spans="1:10" s="104" customFormat="1" ht="18.75">
      <c r="A161" s="97"/>
      <c r="B161" s="98"/>
      <c r="C161" s="99"/>
      <c r="D161" s="99"/>
      <c r="E161" s="99"/>
      <c r="F161" s="99"/>
      <c r="G161" s="99"/>
      <c r="H161" s="99"/>
      <c r="J161" s="105"/>
    </row>
    <row r="162" spans="1:10" s="80" customFormat="1" ht="19.5">
      <c r="A162" s="106"/>
      <c r="B162" s="107"/>
      <c r="C162" s="108"/>
      <c r="D162" s="108"/>
      <c r="E162" s="108"/>
      <c r="F162" s="108"/>
      <c r="G162" s="108"/>
      <c r="H162" s="108"/>
      <c r="J162" s="81"/>
    </row>
    <row r="163" spans="1:10" s="83" customFormat="1" ht="14.25">
      <c r="A163" s="121" t="s">
        <v>32</v>
      </c>
      <c r="B163" s="121"/>
      <c r="C163" s="121"/>
      <c r="D163" s="121"/>
      <c r="E163" s="121"/>
      <c r="F163" s="121"/>
      <c r="J163" s="84"/>
    </row>
    <row r="164" s="83" customFormat="1" ht="12.75">
      <c r="J164" s="84"/>
    </row>
    <row r="165" spans="1:10" s="83" customFormat="1" ht="12.75">
      <c r="A165" s="82" t="s">
        <v>33</v>
      </c>
      <c r="J165" s="84"/>
    </row>
    <row r="166" s="83" customFormat="1" ht="12.75">
      <c r="J166" s="84"/>
    </row>
    <row r="167" s="83" customFormat="1" ht="12.75">
      <c r="J167" s="84"/>
    </row>
    <row r="168" s="83" customFormat="1" ht="12.75">
      <c r="J168" s="84"/>
    </row>
    <row r="169" s="83" customFormat="1" ht="12.75">
      <c r="J169" s="84"/>
    </row>
    <row r="170" s="83" customFormat="1" ht="12.75">
      <c r="J170" s="84"/>
    </row>
    <row r="171" s="83" customFormat="1" ht="12.75">
      <c r="J171" s="84"/>
    </row>
    <row r="172" s="83" customFormat="1" ht="12.75">
      <c r="J172" s="84"/>
    </row>
    <row r="173" s="83" customFormat="1" ht="12.75">
      <c r="J173" s="84"/>
    </row>
    <row r="174" s="83" customFormat="1" ht="12.75">
      <c r="J174" s="84"/>
    </row>
    <row r="175" s="83" customFormat="1" ht="12.75">
      <c r="J175" s="84"/>
    </row>
    <row r="176" s="83" customFormat="1" ht="12.75">
      <c r="J176" s="84"/>
    </row>
    <row r="177" s="83" customFormat="1" ht="12.75">
      <c r="J177" s="84"/>
    </row>
    <row r="178" s="83" customFormat="1" ht="12.75">
      <c r="J178" s="84"/>
    </row>
    <row r="179" s="83" customFormat="1" ht="12.75">
      <c r="J179" s="84"/>
    </row>
    <row r="180" s="83" customFormat="1" ht="12.75">
      <c r="J180" s="84"/>
    </row>
    <row r="181" s="83" customFormat="1" ht="12.75">
      <c r="J181" s="84"/>
    </row>
    <row r="182" s="83" customFormat="1" ht="12.75">
      <c r="J182" s="84"/>
    </row>
    <row r="183" s="83" customFormat="1" ht="12.75">
      <c r="J183" s="84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63:F163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2012-06-27T16:53:42Z</cp:lastPrinted>
  <dcterms:created xsi:type="dcterms:W3CDTF">2010-04-02T14:46:04Z</dcterms:created>
  <dcterms:modified xsi:type="dcterms:W3CDTF">2012-07-25T06:17:23Z</dcterms:modified>
  <cp:category/>
  <cp:version/>
  <cp:contentType/>
  <cp:contentStatus/>
</cp:coreProperties>
</file>