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1"/>
  </bookViews>
  <sheets>
    <sheet name="проект " sheetId="1" r:id="rId1"/>
    <sheet name="по заявлению" sheetId="2" r:id="rId2"/>
  </sheets>
  <definedNames/>
  <calcPr fullCalcOnLoad="1" fullPrecision="0"/>
</workbook>
</file>

<file path=xl/sharedStrings.xml><?xml version="1.0" encoding="utf-8"?>
<sst xmlns="http://schemas.openxmlformats.org/spreadsheetml/2006/main" count="428" uniqueCount="144">
  <si>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</si>
  <si>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</si>
  <si>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</si>
  <si>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</si>
  <si>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</si>
  <si>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</si>
  <si>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</si>
  <si>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</si>
  <si>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</si>
  <si>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</si>
  <si>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</si>
  <si>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</si>
  <si>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</si>
  <si>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</si>
  <si>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</si>
  <si>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</si>
  <si>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</si>
  <si>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</si>
  <si>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</si>
  <si>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</si>
  <si>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</si>
  <si>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</si>
  <si>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</si>
  <si>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</si>
  <si>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</si>
  <si>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</si>
  <si>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</si>
  <si>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</si>
  <si>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</si>
  <si>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</si>
  <si>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</si>
  <si>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</si>
  <si>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предмет накипиобразования латунных трубок ( со снятием калачей )</t>
  </si>
  <si>
    <t>установка КИП на ВВП</t>
  </si>
  <si>
    <t>врезка манометра на водяной узел холодной воды</t>
  </si>
  <si>
    <t>перевод реле времени</t>
  </si>
  <si>
    <t>ревизия ВРУ</t>
  </si>
  <si>
    <t>прочистка канализационных выпусков до стены здания</t>
  </si>
  <si>
    <t>прочистка канализационных стояков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</si>
  <si>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</si>
  <si>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</si>
  <si>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</si>
  <si>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</si>
  <si>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</si>
  <si>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</si>
  <si>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</si>
  <si>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</si>
  <si>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ревизия задвижек  ХВС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</si>
  <si>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</si>
  <si>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</si>
  <si>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</si>
  <si>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</si>
  <si>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</si>
  <si>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</si>
  <si>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</si>
  <si>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</si>
  <si>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</si>
  <si>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</si>
  <si>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</si>
  <si>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</si>
  <si>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</si>
  <si>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</si>
  <si>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</si>
  <si>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</si>
  <si>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</si>
  <si>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</si>
  <si>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</si>
  <si>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</si>
  <si>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</si>
  <si>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</si>
  <si>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проверка вентиляционных каналов и канализационных вытяжек</t>
  </si>
  <si>
    <t>восстановление общедомового уличного освещения</t>
  </si>
  <si>
    <t>замена ( поверка ) КИП</t>
  </si>
  <si>
    <t>восстановление чердачного освещения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</si>
  <si>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</si>
  <si>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</si>
  <si>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</si>
  <si>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Расчет размера платы за содержание и ремонт общего имущества в многоквартирном доме</t>
  </si>
  <si>
    <t>1 раз в 4 месяца</t>
  </si>
  <si>
    <t>Предлагаемый перечень работ по текущему ремонту                                       ( на выбор собственников)</t>
  </si>
  <si>
    <t>ВСЕГО:</t>
  </si>
  <si>
    <t>ревизия задвижек  ХВС диам.100мм-1шт.</t>
  </si>
  <si>
    <t>очистка от накипиобразования пластинчатого бойлера</t>
  </si>
  <si>
    <t>промывка системы центрального отопления</t>
  </si>
  <si>
    <t>Обслуживание общедомовых приборов учета теплоэнергии</t>
  </si>
  <si>
    <t>договорная и претензионно - 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</si>
  <si>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</si>
  <si>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</si>
  <si>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</si>
  <si>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</si>
  <si>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</si>
  <si>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</si>
  <si>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</si>
  <si>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</si>
  <si>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</si>
  <si>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вручную</t>
  </si>
  <si>
    <t>очистка урн от мусора</t>
  </si>
  <si>
    <t>посыпка территории песко - соляной смесью</t>
  </si>
  <si>
    <t>1 раз в сутки во время гололеда</t>
  </si>
  <si>
    <t>замена КИП манометр 8 шт.</t>
  </si>
  <si>
    <t>Сбор, вывоз и утилизация ТБО, руб/м2</t>
  </si>
  <si>
    <t xml:space="preserve">удлинение водостоков </t>
  </si>
  <si>
    <t>переврезка отопления лестничных клеток за эл.узел</t>
  </si>
  <si>
    <t>2014 - 2015 г.</t>
  </si>
  <si>
    <t>Итого</t>
  </si>
  <si>
    <t>заполнение электронных паспортов</t>
  </si>
  <si>
    <t>Поверка прибора учета теплоснабжения</t>
  </si>
  <si>
    <t>гидравлическое испытание эл.узлов и запорной арматуры</t>
  </si>
  <si>
    <t>1 раз в 3 года</t>
  </si>
  <si>
    <t>Погашение задолженности прошлых периодов</t>
  </si>
  <si>
    <t>по состоянию на 01.08.2014г.</t>
  </si>
  <si>
    <t>установка шаровых кранов Р1Р4 диам.15мм-4шт.</t>
  </si>
  <si>
    <t xml:space="preserve">крепление трубопроводов ГВС </t>
  </si>
  <si>
    <t>монтаж кабельных линий от термосопротивлений до приборов учета тепла системы теплоснабжения и ГВС МКД</t>
  </si>
  <si>
    <t>электроизмерения (замеры сопротивления изоляции)</t>
  </si>
  <si>
    <t>установка электронного регулятора на ВВП</t>
  </si>
  <si>
    <t xml:space="preserve">Проект </t>
  </si>
  <si>
    <t>1 раза в год</t>
  </si>
  <si>
    <t>приложение № 3</t>
  </si>
  <si>
    <t xml:space="preserve">от _____________ 2014г </t>
  </si>
  <si>
    <t>по адресу: ул. Ленинского Комсомола, д.50В (S жилые + нежилые =3317,9м2, Sзем.уч.=3323,0м2)</t>
  </si>
  <si>
    <t>учет работ по капремонту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</si>
  <si>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</si>
  <si>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</si>
  <si>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ревизия задвижек отопления д.50мм-6 шт., д.80мм-6 шт.</t>
  </si>
  <si>
    <t>пылеудаление и дезинфекция вентиляционных каналов без пробивки</t>
  </si>
  <si>
    <t>Работы заявочного характера, в т.ч работы по предписанию надзорных органов</t>
  </si>
  <si>
    <t>смена задвижек на СТС диам.80 мм - 3 шт., диам.50 мм - 6 шт.</t>
  </si>
  <si>
    <t>смена задвижек на СТС (на розливы)  диам.50 мм - 4 шт.</t>
  </si>
  <si>
    <t>смена шаровых кранов на СТС диам.15 мм - 50 шт., диам.20 мм - 50 шт.</t>
  </si>
  <si>
    <t>переврезка трубопроводов СТС на лестничных клетках</t>
  </si>
  <si>
    <t>установка шарового крана на ГВС д.15 мм - 1 шт.</t>
  </si>
  <si>
    <t>перетрассировка трубопроводов ГВС (циркуляция на чердаке)</t>
  </si>
  <si>
    <t>смена манометров на ТУ 1 шт.</t>
  </si>
  <si>
    <t>смена задвижек на СТС  на ВВП диам.80 мм - 2 шт.</t>
  </si>
  <si>
    <t>смена задвижек на ХВС  диам.80 мм - 3 шт.</t>
  </si>
  <si>
    <t>смена задвижек на ХВС на ВВП диам.80 мм - 2 шт.</t>
  </si>
  <si>
    <t>Уборка лестничных клеток</t>
  </si>
  <si>
    <t>установка электронного регулятора на ГВС</t>
  </si>
  <si>
    <t>смена задвижек на СТС диам., диам.50 мм - 4 шт.</t>
  </si>
  <si>
    <t>ревизия задвижек отопления д.50мм-12  шт., д.80мм-9 шт.</t>
  </si>
  <si>
    <t>ревизия задвижек на ХВС  диам.80 мм - 5 шт.</t>
  </si>
  <si>
    <t>установка урн 3 шт.</t>
  </si>
  <si>
    <t>(стоимость услуг увеличена на 10,5% в соответствии с уровнем инфляции 2014 г)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</si>
</sst>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 wrapText="1"/>
    </xf>
    <xf numFmtId="2" fontId="18" fillId="24" borderId="11" xfId="0" applyNumberFormat="1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center" vertical="center" wrapText="1"/>
    </xf>
    <xf numFmtId="2" fontId="0" fillId="24" borderId="0" xfId="0" applyNumberFormat="1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/>
    </xf>
    <xf numFmtId="2" fontId="19" fillId="24" borderId="11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6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left" vertical="center" wrapText="1"/>
    </xf>
    <xf numFmtId="0" fontId="18" fillId="24" borderId="18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2" fontId="18" fillId="24" borderId="16" xfId="0" applyNumberFormat="1" applyFont="1" applyFill="1" applyBorder="1" applyAlignment="1">
      <alignment horizontal="center" vertical="center" wrapText="1"/>
    </xf>
    <xf numFmtId="2" fontId="19" fillId="24" borderId="16" xfId="0" applyNumberFormat="1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17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9" fillId="24" borderId="2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18" fillId="24" borderId="27" xfId="0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left" vertical="center" wrapText="1"/>
    </xf>
    <xf numFmtId="0" fontId="22" fillId="24" borderId="18" xfId="0" applyFont="1" applyFill="1" applyBorder="1" applyAlignment="1">
      <alignment horizontal="center" vertical="center" wrapText="1"/>
    </xf>
    <xf numFmtId="2" fontId="22" fillId="24" borderId="18" xfId="0" applyNumberFormat="1" applyFont="1" applyFill="1" applyBorder="1" applyAlignment="1">
      <alignment horizontal="center" vertical="center" wrapText="1"/>
    </xf>
    <xf numFmtId="2" fontId="22" fillId="24" borderId="19" xfId="0" applyNumberFormat="1" applyFont="1" applyFill="1" applyBorder="1" applyAlignment="1">
      <alignment horizontal="center" vertical="center" wrapText="1"/>
    </xf>
    <xf numFmtId="2" fontId="22" fillId="24" borderId="20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18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center"/>
    </xf>
    <xf numFmtId="0" fontId="24" fillId="24" borderId="13" xfId="0" applyFont="1" applyFill="1" applyBorder="1" applyAlignment="1">
      <alignment horizontal="left" vertical="center" wrapText="1"/>
    </xf>
    <xf numFmtId="0" fontId="24" fillId="24" borderId="14" xfId="0" applyFont="1" applyFill="1" applyBorder="1" applyAlignment="1">
      <alignment horizontal="center" vertical="center" wrapText="1"/>
    </xf>
    <xf numFmtId="2" fontId="24" fillId="24" borderId="14" xfId="0" applyNumberFormat="1" applyFont="1" applyFill="1" applyBorder="1" applyAlignment="1">
      <alignment horizontal="center" vertical="center" wrapText="1"/>
    </xf>
    <xf numFmtId="0" fontId="18" fillId="24" borderId="29" xfId="0" applyFont="1" applyFill="1" applyBorder="1" applyAlignment="1">
      <alignment horizontal="left" vertical="center" wrapText="1"/>
    </xf>
    <xf numFmtId="0" fontId="18" fillId="24" borderId="30" xfId="0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2" fontId="24" fillId="24" borderId="15" xfId="0" applyNumberFormat="1" applyFont="1" applyFill="1" applyBorder="1" applyAlignment="1">
      <alignment horizontal="center" vertical="center" wrapText="1"/>
    </xf>
    <xf numFmtId="2" fontId="24" fillId="24" borderId="16" xfId="0" applyNumberFormat="1" applyFont="1" applyFill="1" applyBorder="1" applyAlignment="1">
      <alignment horizontal="center" vertical="center" wrapText="1"/>
    </xf>
    <xf numFmtId="2" fontId="25" fillId="24" borderId="16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left" vertical="center" wrapText="1"/>
    </xf>
    <xf numFmtId="2" fontId="0" fillId="24" borderId="33" xfId="0" applyNumberFormat="1" applyFont="1" applyFill="1" applyBorder="1" applyAlignment="1">
      <alignment horizontal="center" vertical="center" wrapText="1"/>
    </xf>
    <xf numFmtId="2" fontId="0" fillId="24" borderId="34" xfId="0" applyNumberFormat="1" applyFont="1" applyFill="1" applyBorder="1" applyAlignment="1">
      <alignment horizontal="center" vertical="center" wrapText="1"/>
    </xf>
    <xf numFmtId="0" fontId="0" fillId="24" borderId="35" xfId="0" applyFont="1" applyFill="1" applyBorder="1" applyAlignment="1">
      <alignment horizontal="left" vertical="center" wrapText="1"/>
    </xf>
    <xf numFmtId="0" fontId="0" fillId="24" borderId="33" xfId="0" applyFont="1" applyFill="1" applyBorder="1" applyAlignment="1">
      <alignment horizontal="center" vertical="center" wrapText="1"/>
    </xf>
    <xf numFmtId="2" fontId="0" fillId="24" borderId="36" xfId="0" applyNumberFormat="1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18" fillId="24" borderId="37" xfId="0" applyNumberFormat="1" applyFont="1" applyFill="1" applyBorder="1" applyAlignment="1">
      <alignment horizontal="center" vertical="center" wrapText="1"/>
    </xf>
    <xf numFmtId="0" fontId="0" fillId="24" borderId="33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horizontal="left" vertical="center" wrapText="1"/>
    </xf>
    <xf numFmtId="0" fontId="0" fillId="24" borderId="30" xfId="0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0" fillId="24" borderId="32" xfId="0" applyNumberFormat="1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left" vertical="center" wrapText="1"/>
    </xf>
    <xf numFmtId="0" fontId="24" fillId="24" borderId="18" xfId="0" applyFont="1" applyFill="1" applyBorder="1" applyAlignment="1">
      <alignment horizontal="center" vertical="center" wrapText="1"/>
    </xf>
    <xf numFmtId="2" fontId="24" fillId="24" borderId="20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2" fontId="0" fillId="24" borderId="16" xfId="0" applyNumberFormat="1" applyFont="1" applyFill="1" applyBorder="1" applyAlignment="1">
      <alignment horizontal="center" vertical="center" wrapText="1"/>
    </xf>
    <xf numFmtId="0" fontId="24" fillId="24" borderId="35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center" vertical="center" wrapText="1"/>
    </xf>
    <xf numFmtId="2" fontId="24" fillId="24" borderId="33" xfId="0" applyNumberFormat="1" applyFont="1" applyFill="1" applyBorder="1" applyAlignment="1">
      <alignment horizontal="center" vertical="center" wrapText="1"/>
    </xf>
    <xf numFmtId="2" fontId="24" fillId="24" borderId="36" xfId="0" applyNumberFormat="1" applyFont="1" applyFill="1" applyBorder="1" applyAlignment="1">
      <alignment horizontal="center" vertical="center" wrapText="1"/>
    </xf>
    <xf numFmtId="2" fontId="24" fillId="24" borderId="34" xfId="0" applyNumberFormat="1" applyFont="1" applyFill="1" applyBorder="1" applyAlignment="1">
      <alignment horizontal="center" vertical="center" wrapText="1"/>
    </xf>
    <xf numFmtId="2" fontId="0" fillId="24" borderId="15" xfId="0" applyNumberFormat="1" applyFont="1" applyFill="1" applyBorder="1" applyAlignment="1">
      <alignment horizontal="center" vertical="center" wrapText="1"/>
    </xf>
    <xf numFmtId="2" fontId="0" fillId="24" borderId="31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8" xfId="0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horizontal="center" vertical="center" wrapText="1"/>
    </xf>
    <xf numFmtId="0" fontId="19" fillId="24" borderId="40" xfId="0" applyFont="1" applyFill="1" applyBorder="1" applyAlignment="1">
      <alignment horizontal="center" vertical="center" wrapText="1"/>
    </xf>
    <xf numFmtId="0" fontId="0" fillId="24" borderId="40" xfId="0" applyFill="1" applyBorder="1" applyAlignment="1">
      <alignment horizontal="center" vertical="center" wrapText="1"/>
    </xf>
    <xf numFmtId="0" fontId="0" fillId="24" borderId="41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0" applyFont="1" applyFill="1" applyAlignment="1">
      <alignment horizontal="center"/>
    </xf>
    <xf numFmtId="0" fontId="0" fillId="24" borderId="27" xfId="0" applyFont="1" applyFill="1" applyBorder="1" applyAlignment="1">
      <alignment horizontal="left" vertical="center" wrapText="1"/>
    </xf>
    <xf numFmtId="0" fontId="0" fillId="24" borderId="27" xfId="0" applyFont="1" applyFill="1" applyBorder="1" applyAlignment="1">
      <alignment horizontal="center" vertical="center" wrapText="1"/>
    </xf>
    <xf numFmtId="2" fontId="0" fillId="24" borderId="27" xfId="0" applyNumberFormat="1" applyFont="1" applyFill="1" applyBorder="1" applyAlignment="1">
      <alignment horizontal="center" vertical="center" wrapText="1"/>
    </xf>
    <xf numFmtId="2" fontId="24" fillId="24" borderId="18" xfId="0" applyNumberFormat="1" applyFont="1" applyFill="1" applyBorder="1" applyAlignment="1">
      <alignment horizontal="center" vertical="center" wrapText="1"/>
    </xf>
    <xf numFmtId="0" fontId="26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="75" zoomScaleNormal="75" zoomScalePageLayoutView="0" workbookViewId="0" topLeftCell="A46">
      <selection activeCell="A88" sqref="A88"/>
    </sheetView>
  </sheetViews>
  <sheetFormatPr defaultColWidth="9.00390625" defaultRowHeight="12.75"/>
  <cols>
    <col min="1" max="1" width="81.75390625" style="27" customWidth="1"/>
    <col min="2" max="2" width="19.125" style="27" customWidth="1"/>
    <col min="3" max="3" width="13.875" style="27" hidden="1" customWidth="1"/>
    <col min="4" max="4" width="14.875" style="27" customWidth="1"/>
    <col min="5" max="5" width="13.875" style="27" hidden="1" customWidth="1"/>
    <col min="6" max="6" width="20.875" style="27" hidden="1" customWidth="1"/>
    <col min="7" max="7" width="13.875" style="27" customWidth="1"/>
    <col min="8" max="8" width="20.875" style="27" customWidth="1"/>
    <col min="9" max="9" width="15.375" style="27" customWidth="1"/>
    <col min="10" max="10" width="20.00390625" style="27" customWidth="1"/>
    <col min="11" max="11" width="15.375" style="27" customWidth="1"/>
    <col min="12" max="12" width="15.375" style="28" customWidth="1"/>
    <col min="13" max="14" width="15.375" style="27" customWidth="1"/>
    <col min="15" max="16384" width="9.125" style="27" customWidth="1"/>
  </cols>
  <sheetData>
    <row r="1" spans="1:8" ht="16.5" customHeight="1">
      <c r="A1" s="128" t="s">
        <v>118</v>
      </c>
      <c r="B1" s="129"/>
      <c r="C1" s="129"/>
      <c r="D1" s="129"/>
      <c r="E1" s="129"/>
      <c r="F1" s="129"/>
      <c r="G1" s="129"/>
      <c r="H1" s="129"/>
    </row>
    <row r="2" spans="1:8" ht="21.75" customHeight="1">
      <c r="A2" s="75" t="s">
        <v>103</v>
      </c>
      <c r="B2" s="130"/>
      <c r="C2" s="130"/>
      <c r="D2" s="130"/>
      <c r="E2" s="130"/>
      <c r="F2" s="130"/>
      <c r="G2" s="129"/>
      <c r="H2" s="129"/>
    </row>
    <row r="3" spans="2:8" ht="14.25" customHeight="1">
      <c r="B3" s="130" t="s">
        <v>0</v>
      </c>
      <c r="C3" s="130"/>
      <c r="D3" s="130"/>
      <c r="E3" s="130"/>
      <c r="F3" s="130"/>
      <c r="G3" s="129"/>
      <c r="H3" s="129"/>
    </row>
    <row r="4" spans="2:8" ht="14.25" customHeight="1">
      <c r="B4" s="130" t="s">
        <v>119</v>
      </c>
      <c r="C4" s="130"/>
      <c r="D4" s="130"/>
      <c r="E4" s="130"/>
      <c r="F4" s="130"/>
      <c r="G4" s="129"/>
      <c r="H4" s="129"/>
    </row>
    <row r="5" spans="1:9" ht="35.25" customHeight="1">
      <c r="A5" s="131" t="s">
        <v>116</v>
      </c>
      <c r="B5" s="131"/>
      <c r="C5" s="131"/>
      <c r="D5" s="131"/>
      <c r="E5" s="131"/>
      <c r="F5" s="131"/>
      <c r="G5" s="131"/>
      <c r="H5" s="131"/>
      <c r="I5" s="29"/>
    </row>
    <row r="6" spans="1:12" s="30" customFormat="1" ht="22.5" customHeight="1">
      <c r="A6" s="117" t="s">
        <v>1</v>
      </c>
      <c r="B6" s="117"/>
      <c r="C6" s="117"/>
      <c r="D6" s="117"/>
      <c r="E6" s="118"/>
      <c r="F6" s="118"/>
      <c r="G6" s="118"/>
      <c r="H6" s="118"/>
      <c r="L6" s="31"/>
    </row>
    <row r="7" spans="1:8" s="32" customFormat="1" ht="18.75" customHeight="1">
      <c r="A7" s="117" t="s">
        <v>120</v>
      </c>
      <c r="B7" s="117"/>
      <c r="C7" s="117"/>
      <c r="D7" s="117"/>
      <c r="E7" s="118"/>
      <c r="F7" s="118"/>
      <c r="G7" s="118"/>
      <c r="H7" s="118"/>
    </row>
    <row r="8" spans="1:8" s="33" customFormat="1" ht="17.25" customHeight="1">
      <c r="A8" s="119" t="s">
        <v>75</v>
      </c>
      <c r="B8" s="119"/>
      <c r="C8" s="119"/>
      <c r="D8" s="119"/>
      <c r="E8" s="120"/>
      <c r="F8" s="120"/>
      <c r="G8" s="120"/>
      <c r="H8" s="120"/>
    </row>
    <row r="9" spans="1:8" s="32" customFormat="1" ht="30" customHeight="1" thickBot="1">
      <c r="A9" s="121" t="s">
        <v>77</v>
      </c>
      <c r="B9" s="121"/>
      <c r="C9" s="121"/>
      <c r="D9" s="121"/>
      <c r="E9" s="122"/>
      <c r="F9" s="122"/>
      <c r="G9" s="122"/>
      <c r="H9" s="122"/>
    </row>
    <row r="10" spans="1:12" s="5" customFormat="1" ht="139.5" customHeight="1" thickBot="1">
      <c r="A10" s="34" t="s">
        <v>2</v>
      </c>
      <c r="B10" s="35" t="s">
        <v>3</v>
      </c>
      <c r="C10" s="2" t="s">
        <v>4</v>
      </c>
      <c r="D10" s="2" t="s">
        <v>30</v>
      </c>
      <c r="E10" s="2" t="s">
        <v>4</v>
      </c>
      <c r="F10" s="36" t="s">
        <v>5</v>
      </c>
      <c r="G10" s="2" t="s">
        <v>4</v>
      </c>
      <c r="H10" s="36" t="s">
        <v>5</v>
      </c>
      <c r="L10" s="6"/>
    </row>
    <row r="11" spans="1:12" s="12" customFormat="1" ht="12.75">
      <c r="A11" s="37">
        <v>1</v>
      </c>
      <c r="B11" s="38">
        <v>2</v>
      </c>
      <c r="C11" s="38">
        <v>3</v>
      </c>
      <c r="D11" s="39"/>
      <c r="E11" s="38">
        <v>3</v>
      </c>
      <c r="F11" s="40">
        <v>4</v>
      </c>
      <c r="G11" s="41">
        <v>3</v>
      </c>
      <c r="H11" s="42">
        <v>4</v>
      </c>
      <c r="L11" s="13"/>
    </row>
    <row r="12" spans="1:12" s="12" customFormat="1" ht="49.5" customHeight="1">
      <c r="A12" s="123" t="s">
        <v>6</v>
      </c>
      <c r="B12" s="124"/>
      <c r="C12" s="124"/>
      <c r="D12" s="124"/>
      <c r="E12" s="124"/>
      <c r="F12" s="124"/>
      <c r="G12" s="125"/>
      <c r="H12" s="126"/>
      <c r="L12" s="13"/>
    </row>
    <row r="13" spans="1:12" s="5" customFormat="1" ht="18.75">
      <c r="A13" s="43" t="s">
        <v>7</v>
      </c>
      <c r="B13" s="44" t="s">
        <v>8</v>
      </c>
      <c r="C13" s="45">
        <f>F13*12</f>
        <v>0</v>
      </c>
      <c r="D13" s="46">
        <f>G13*I13</f>
        <v>121833.29</v>
      </c>
      <c r="E13" s="45">
        <f>H13*12</f>
        <v>36.72</v>
      </c>
      <c r="F13" s="47"/>
      <c r="G13" s="45">
        <f>H13*12</f>
        <v>36.72</v>
      </c>
      <c r="H13" s="48">
        <f>H18+H21</f>
        <v>3.06</v>
      </c>
      <c r="I13" s="5">
        <v>3317.9</v>
      </c>
      <c r="L13" s="6"/>
    </row>
    <row r="14" spans="1:12" s="5" customFormat="1" ht="15">
      <c r="A14" s="76" t="s">
        <v>85</v>
      </c>
      <c r="B14" s="77" t="s">
        <v>86</v>
      </c>
      <c r="C14" s="78"/>
      <c r="D14" s="82"/>
      <c r="E14" s="78"/>
      <c r="F14" s="83"/>
      <c r="G14" s="78"/>
      <c r="H14" s="84"/>
      <c r="L14" s="6"/>
    </row>
    <row r="15" spans="1:12" s="5" customFormat="1" ht="15">
      <c r="A15" s="76" t="s">
        <v>87</v>
      </c>
      <c r="B15" s="77" t="s">
        <v>86</v>
      </c>
      <c r="C15" s="78"/>
      <c r="D15" s="82"/>
      <c r="E15" s="78"/>
      <c r="F15" s="83"/>
      <c r="G15" s="78"/>
      <c r="H15" s="84"/>
      <c r="L15" s="6"/>
    </row>
    <row r="16" spans="1:12" s="5" customFormat="1" ht="15">
      <c r="A16" s="76" t="s">
        <v>88</v>
      </c>
      <c r="B16" s="77" t="s">
        <v>89</v>
      </c>
      <c r="C16" s="78"/>
      <c r="D16" s="82"/>
      <c r="E16" s="78"/>
      <c r="F16" s="83"/>
      <c r="G16" s="78"/>
      <c r="H16" s="84"/>
      <c r="L16" s="6"/>
    </row>
    <row r="17" spans="1:12" s="5" customFormat="1" ht="15">
      <c r="A17" s="76" t="s">
        <v>90</v>
      </c>
      <c r="B17" s="77" t="s">
        <v>86</v>
      </c>
      <c r="C17" s="78"/>
      <c r="D17" s="82"/>
      <c r="E17" s="78"/>
      <c r="F17" s="83"/>
      <c r="G17" s="78"/>
      <c r="H17" s="84"/>
      <c r="L17" s="6"/>
    </row>
    <row r="18" spans="1:12" s="5" customFormat="1" ht="15">
      <c r="A18" s="43" t="s">
        <v>104</v>
      </c>
      <c r="B18" s="49"/>
      <c r="C18" s="45"/>
      <c r="D18" s="46"/>
      <c r="E18" s="45"/>
      <c r="F18" s="47"/>
      <c r="G18" s="45"/>
      <c r="H18" s="47">
        <v>2.83</v>
      </c>
      <c r="L18" s="6"/>
    </row>
    <row r="19" spans="1:12" s="5" customFormat="1" ht="15">
      <c r="A19" s="76" t="s">
        <v>105</v>
      </c>
      <c r="B19" s="77" t="s">
        <v>86</v>
      </c>
      <c r="C19" s="78"/>
      <c r="D19" s="82"/>
      <c r="E19" s="78"/>
      <c r="F19" s="83"/>
      <c r="G19" s="78"/>
      <c r="H19" s="83">
        <v>0.12</v>
      </c>
      <c r="L19" s="6"/>
    </row>
    <row r="20" spans="1:12" s="5" customFormat="1" ht="15">
      <c r="A20" s="76" t="s">
        <v>121</v>
      </c>
      <c r="B20" s="77" t="s">
        <v>86</v>
      </c>
      <c r="C20" s="78"/>
      <c r="D20" s="82"/>
      <c r="E20" s="78"/>
      <c r="F20" s="83"/>
      <c r="G20" s="78"/>
      <c r="H20" s="83">
        <v>0.11</v>
      </c>
      <c r="L20" s="6"/>
    </row>
    <row r="21" spans="1:12" s="5" customFormat="1" ht="15">
      <c r="A21" s="43" t="s">
        <v>104</v>
      </c>
      <c r="B21" s="49"/>
      <c r="C21" s="45"/>
      <c r="D21" s="46"/>
      <c r="E21" s="45"/>
      <c r="F21" s="47"/>
      <c r="G21" s="45"/>
      <c r="H21" s="47">
        <f>H19+H20</f>
        <v>0.23</v>
      </c>
      <c r="L21" s="6"/>
    </row>
    <row r="22" spans="1:12" s="5" customFormat="1" ht="18.75">
      <c r="A22" s="43" t="s">
        <v>9</v>
      </c>
      <c r="B22" s="49" t="s">
        <v>10</v>
      </c>
      <c r="C22" s="45">
        <f>F22*12</f>
        <v>0</v>
      </c>
      <c r="D22" s="46">
        <f>G22*I22</f>
        <v>145324.02</v>
      </c>
      <c r="E22" s="45">
        <f>H22*12</f>
        <v>43.8</v>
      </c>
      <c r="F22" s="47"/>
      <c r="G22" s="45">
        <f>H22*12</f>
        <v>43.8</v>
      </c>
      <c r="H22" s="48">
        <v>3.65</v>
      </c>
      <c r="I22" s="5">
        <v>3317.9</v>
      </c>
      <c r="L22" s="6"/>
    </row>
    <row r="23" spans="1:12" s="5" customFormat="1" ht="15">
      <c r="A23" s="76" t="s">
        <v>91</v>
      </c>
      <c r="B23" s="77" t="s">
        <v>10</v>
      </c>
      <c r="C23" s="78"/>
      <c r="D23" s="82"/>
      <c r="E23" s="78"/>
      <c r="F23" s="83"/>
      <c r="G23" s="78"/>
      <c r="H23" s="84"/>
      <c r="L23" s="6"/>
    </row>
    <row r="24" spans="1:12" s="5" customFormat="1" ht="15">
      <c r="A24" s="76" t="s">
        <v>92</v>
      </c>
      <c r="B24" s="77" t="s">
        <v>10</v>
      </c>
      <c r="C24" s="78"/>
      <c r="D24" s="82"/>
      <c r="E24" s="78"/>
      <c r="F24" s="83"/>
      <c r="G24" s="78"/>
      <c r="H24" s="84"/>
      <c r="L24" s="6"/>
    </row>
    <row r="25" spans="1:12" s="5" customFormat="1" ht="15">
      <c r="A25" s="76" t="s">
        <v>93</v>
      </c>
      <c r="B25" s="77" t="s">
        <v>10</v>
      </c>
      <c r="C25" s="78"/>
      <c r="D25" s="82"/>
      <c r="E25" s="78"/>
      <c r="F25" s="83"/>
      <c r="G25" s="78"/>
      <c r="H25" s="84"/>
      <c r="L25" s="6"/>
    </row>
    <row r="26" spans="1:12" s="5" customFormat="1" ht="25.5">
      <c r="A26" s="76" t="s">
        <v>94</v>
      </c>
      <c r="B26" s="77" t="s">
        <v>11</v>
      </c>
      <c r="C26" s="78"/>
      <c r="D26" s="82"/>
      <c r="E26" s="78"/>
      <c r="F26" s="83"/>
      <c r="G26" s="78"/>
      <c r="H26" s="84"/>
      <c r="L26" s="6"/>
    </row>
    <row r="27" spans="1:12" s="5" customFormat="1" ht="15">
      <c r="A27" s="76" t="s">
        <v>95</v>
      </c>
      <c r="B27" s="77" t="s">
        <v>10</v>
      </c>
      <c r="C27" s="78"/>
      <c r="D27" s="82"/>
      <c r="E27" s="78"/>
      <c r="F27" s="83"/>
      <c r="G27" s="78"/>
      <c r="H27" s="84"/>
      <c r="L27" s="6"/>
    </row>
    <row r="28" spans="1:12" s="5" customFormat="1" ht="15">
      <c r="A28" s="76" t="s">
        <v>96</v>
      </c>
      <c r="B28" s="77" t="s">
        <v>10</v>
      </c>
      <c r="C28" s="78"/>
      <c r="D28" s="82"/>
      <c r="E28" s="78"/>
      <c r="F28" s="83"/>
      <c r="G28" s="78"/>
      <c r="H28" s="84"/>
      <c r="L28" s="6"/>
    </row>
    <row r="29" spans="1:12" s="5" customFormat="1" ht="25.5">
      <c r="A29" s="76" t="s">
        <v>97</v>
      </c>
      <c r="B29" s="77" t="s">
        <v>98</v>
      </c>
      <c r="C29" s="78"/>
      <c r="D29" s="82"/>
      <c r="E29" s="78"/>
      <c r="F29" s="83"/>
      <c r="G29" s="78"/>
      <c r="H29" s="84"/>
      <c r="L29" s="6"/>
    </row>
    <row r="30" spans="1:12" s="53" customFormat="1" ht="18.75">
      <c r="A30" s="50" t="s">
        <v>12</v>
      </c>
      <c r="B30" s="44" t="s">
        <v>13</v>
      </c>
      <c r="C30" s="45">
        <f>F30*12</f>
        <v>0</v>
      </c>
      <c r="D30" s="46">
        <f>G30*I30</f>
        <v>29861.1</v>
      </c>
      <c r="E30" s="45">
        <f>H30*12</f>
        <v>9</v>
      </c>
      <c r="F30" s="51"/>
      <c r="G30" s="45">
        <f>H30*12</f>
        <v>9</v>
      </c>
      <c r="H30" s="52">
        <v>0.75</v>
      </c>
      <c r="I30" s="5">
        <v>3317.9</v>
      </c>
      <c r="K30" s="5"/>
      <c r="L30" s="6"/>
    </row>
    <row r="31" spans="1:12" s="5" customFormat="1" ht="18.75">
      <c r="A31" s="50" t="s">
        <v>14</v>
      </c>
      <c r="B31" s="44" t="s">
        <v>15</v>
      </c>
      <c r="C31" s="45">
        <f>F31*12</f>
        <v>0</v>
      </c>
      <c r="D31" s="46">
        <f>G31*I31</f>
        <v>97546.26</v>
      </c>
      <c r="E31" s="45">
        <f>H31*12</f>
        <v>29.4</v>
      </c>
      <c r="F31" s="51"/>
      <c r="G31" s="45">
        <f>H31*12</f>
        <v>29.4</v>
      </c>
      <c r="H31" s="52">
        <v>2.45</v>
      </c>
      <c r="I31" s="5">
        <v>3317.9</v>
      </c>
      <c r="L31" s="6"/>
    </row>
    <row r="32" spans="1:12" s="12" customFormat="1" ht="30" hidden="1">
      <c r="A32" s="50" t="s">
        <v>50</v>
      </c>
      <c r="B32" s="44" t="s">
        <v>8</v>
      </c>
      <c r="C32" s="54"/>
      <c r="D32" s="46"/>
      <c r="E32" s="54"/>
      <c r="F32" s="51"/>
      <c r="G32" s="45"/>
      <c r="H32" s="51"/>
      <c r="I32" s="5">
        <v>3317.9</v>
      </c>
      <c r="K32" s="5"/>
      <c r="L32" s="6"/>
    </row>
    <row r="33" spans="1:12" s="12" customFormat="1" ht="32.25" customHeight="1" hidden="1">
      <c r="A33" s="50" t="s">
        <v>74</v>
      </c>
      <c r="B33" s="44" t="s">
        <v>8</v>
      </c>
      <c r="C33" s="54"/>
      <c r="D33" s="46"/>
      <c r="E33" s="54"/>
      <c r="F33" s="51"/>
      <c r="G33" s="45"/>
      <c r="H33" s="51"/>
      <c r="I33" s="5">
        <v>3317.9</v>
      </c>
      <c r="K33" s="5"/>
      <c r="L33" s="6"/>
    </row>
    <row r="34" spans="1:12" s="12" customFormat="1" ht="15" hidden="1">
      <c r="A34" s="50" t="s">
        <v>51</v>
      </c>
      <c r="B34" s="44" t="s">
        <v>8</v>
      </c>
      <c r="C34" s="54"/>
      <c r="D34" s="46"/>
      <c r="E34" s="54"/>
      <c r="F34" s="51"/>
      <c r="G34" s="45"/>
      <c r="H34" s="51"/>
      <c r="I34" s="5">
        <v>3317.9</v>
      </c>
      <c r="K34" s="5"/>
      <c r="L34" s="6"/>
    </row>
    <row r="35" spans="1:12" s="12" customFormat="1" ht="30" hidden="1">
      <c r="A35" s="50" t="s">
        <v>52</v>
      </c>
      <c r="B35" s="44" t="s">
        <v>11</v>
      </c>
      <c r="C35" s="54"/>
      <c r="D35" s="46">
        <f>G35*I35</f>
        <v>0</v>
      </c>
      <c r="E35" s="54"/>
      <c r="F35" s="51"/>
      <c r="G35" s="45">
        <f>H35*12</f>
        <v>0</v>
      </c>
      <c r="H35" s="51"/>
      <c r="I35" s="5">
        <v>3317.9</v>
      </c>
      <c r="K35" s="5"/>
      <c r="L35" s="6"/>
    </row>
    <row r="36" spans="1:12" s="12" customFormat="1" ht="30" hidden="1">
      <c r="A36" s="50" t="s">
        <v>53</v>
      </c>
      <c r="B36" s="44" t="s">
        <v>11</v>
      </c>
      <c r="C36" s="54"/>
      <c r="D36" s="46">
        <f>G36*I36</f>
        <v>0</v>
      </c>
      <c r="E36" s="54"/>
      <c r="F36" s="51"/>
      <c r="G36" s="45">
        <f>H36*12</f>
        <v>0</v>
      </c>
      <c r="H36" s="51"/>
      <c r="I36" s="5">
        <v>3317.9</v>
      </c>
      <c r="K36" s="5"/>
      <c r="L36" s="6"/>
    </row>
    <row r="37" spans="1:12" s="12" customFormat="1" ht="30" hidden="1">
      <c r="A37" s="50" t="s">
        <v>54</v>
      </c>
      <c r="B37" s="44" t="s">
        <v>11</v>
      </c>
      <c r="C37" s="54"/>
      <c r="D37" s="46">
        <f>G37*I37</f>
        <v>0</v>
      </c>
      <c r="E37" s="54"/>
      <c r="F37" s="51"/>
      <c r="G37" s="45">
        <f>H37*12</f>
        <v>0</v>
      </c>
      <c r="H37" s="51"/>
      <c r="I37" s="5">
        <v>3317.9</v>
      </c>
      <c r="K37" s="5"/>
      <c r="L37" s="6"/>
    </row>
    <row r="38" spans="1:12" s="12" customFormat="1" ht="24" customHeight="1">
      <c r="A38" s="50" t="s">
        <v>50</v>
      </c>
      <c r="B38" s="44" t="s">
        <v>8</v>
      </c>
      <c r="C38" s="54"/>
      <c r="D38" s="46">
        <v>2042.21</v>
      </c>
      <c r="E38" s="54"/>
      <c r="F38" s="51"/>
      <c r="G38" s="45">
        <f>D38/I38</f>
        <v>0.62</v>
      </c>
      <c r="H38" s="51">
        <f>G38/12</f>
        <v>0.05</v>
      </c>
      <c r="I38" s="5">
        <v>3317.9</v>
      </c>
      <c r="K38" s="5"/>
      <c r="L38" s="6"/>
    </row>
    <row r="39" spans="1:12" s="12" customFormat="1" ht="20.25" customHeight="1">
      <c r="A39" s="50" t="s">
        <v>74</v>
      </c>
      <c r="B39" s="44" t="s">
        <v>8</v>
      </c>
      <c r="C39" s="54"/>
      <c r="D39" s="46">
        <v>2042.21</v>
      </c>
      <c r="E39" s="54"/>
      <c r="F39" s="51"/>
      <c r="G39" s="45">
        <f>D39/I39</f>
        <v>0.62</v>
      </c>
      <c r="H39" s="51">
        <f>G39/12</f>
        <v>0.05</v>
      </c>
      <c r="I39" s="5">
        <v>3317.9</v>
      </c>
      <c r="K39" s="5"/>
      <c r="L39" s="6"/>
    </row>
    <row r="40" spans="1:12" s="12" customFormat="1" ht="20.25" customHeight="1">
      <c r="A40" s="50" t="s">
        <v>84</v>
      </c>
      <c r="B40" s="44" t="s">
        <v>8</v>
      </c>
      <c r="C40" s="54"/>
      <c r="D40" s="46">
        <v>12896.1</v>
      </c>
      <c r="E40" s="54"/>
      <c r="F40" s="51"/>
      <c r="G40" s="45">
        <f>D40/I40</f>
        <v>3.89</v>
      </c>
      <c r="H40" s="51">
        <f>G40/12</f>
        <v>0.32</v>
      </c>
      <c r="I40" s="5">
        <v>3317.9</v>
      </c>
      <c r="K40" s="5"/>
      <c r="L40" s="6"/>
    </row>
    <row r="41" spans="1:12" s="12" customFormat="1" ht="30" hidden="1">
      <c r="A41" s="50" t="s">
        <v>106</v>
      </c>
      <c r="B41" s="44" t="s">
        <v>11</v>
      </c>
      <c r="C41" s="54"/>
      <c r="D41" s="46"/>
      <c r="E41" s="54"/>
      <c r="F41" s="51"/>
      <c r="G41" s="45">
        <f>D41/I41</f>
        <v>0</v>
      </c>
      <c r="H41" s="51">
        <f>G41/12</f>
        <v>0</v>
      </c>
      <c r="I41" s="5">
        <v>3317.9</v>
      </c>
      <c r="K41" s="5"/>
      <c r="L41" s="6"/>
    </row>
    <row r="42" spans="1:12" s="12" customFormat="1" ht="20.25" customHeight="1">
      <c r="A42" s="50" t="s">
        <v>21</v>
      </c>
      <c r="B42" s="44"/>
      <c r="C42" s="54">
        <f>F42*12</f>
        <v>0</v>
      </c>
      <c r="D42" s="46">
        <f>G42*I42</f>
        <v>8361.11</v>
      </c>
      <c r="E42" s="54">
        <f>H42*12</f>
        <v>2.52</v>
      </c>
      <c r="F42" s="51"/>
      <c r="G42" s="45">
        <f>H42*12</f>
        <v>2.52</v>
      </c>
      <c r="H42" s="51">
        <v>0.21</v>
      </c>
      <c r="I42" s="5">
        <v>3317.9</v>
      </c>
      <c r="K42" s="5"/>
      <c r="L42" s="6"/>
    </row>
    <row r="43" spans="1:12" s="12" customFormat="1" ht="21.75" customHeight="1">
      <c r="A43" s="50" t="s">
        <v>137</v>
      </c>
      <c r="B43" s="44" t="s">
        <v>10</v>
      </c>
      <c r="C43" s="54"/>
      <c r="D43" s="46">
        <v>146631.89</v>
      </c>
      <c r="E43" s="54"/>
      <c r="F43" s="51"/>
      <c r="G43" s="45">
        <f>D43/I43</f>
        <v>44.19</v>
      </c>
      <c r="H43" s="51">
        <f>G43/12</f>
        <v>3.68</v>
      </c>
      <c r="I43" s="5">
        <v>3317.9</v>
      </c>
      <c r="K43" s="5"/>
      <c r="L43" s="6"/>
    </row>
    <row r="44" spans="1:12" s="5" customFormat="1" ht="15">
      <c r="A44" s="50" t="s">
        <v>23</v>
      </c>
      <c r="B44" s="44" t="s">
        <v>24</v>
      </c>
      <c r="C44" s="54">
        <f>F44*12</f>
        <v>0</v>
      </c>
      <c r="D44" s="46">
        <f>G44*I44</f>
        <v>2388.89</v>
      </c>
      <c r="E44" s="54">
        <f>H44*12</f>
        <v>0.72</v>
      </c>
      <c r="F44" s="51"/>
      <c r="G44" s="45">
        <f>H44*12</f>
        <v>0.72</v>
      </c>
      <c r="H44" s="51">
        <v>0.06</v>
      </c>
      <c r="I44" s="5">
        <v>3317.9</v>
      </c>
      <c r="L44" s="6"/>
    </row>
    <row r="45" spans="1:12" s="5" customFormat="1" ht="15">
      <c r="A45" s="50" t="s">
        <v>25</v>
      </c>
      <c r="B45" s="55" t="s">
        <v>26</v>
      </c>
      <c r="C45" s="56">
        <f>F45*12</f>
        <v>0</v>
      </c>
      <c r="D45" s="46">
        <f>G45*I45</f>
        <v>1592.59</v>
      </c>
      <c r="E45" s="56">
        <f>H45*12</f>
        <v>0.48</v>
      </c>
      <c r="F45" s="57"/>
      <c r="G45" s="45">
        <f>H45*12</f>
        <v>0.48</v>
      </c>
      <c r="H45" s="57">
        <v>0.04</v>
      </c>
      <c r="I45" s="5">
        <v>3317.9</v>
      </c>
      <c r="L45" s="6"/>
    </row>
    <row r="46" spans="1:12" s="53" customFormat="1" ht="30">
      <c r="A46" s="50" t="s">
        <v>22</v>
      </c>
      <c r="B46" s="44" t="s">
        <v>78</v>
      </c>
      <c r="C46" s="54">
        <f>F46*12</f>
        <v>0</v>
      </c>
      <c r="D46" s="46">
        <f>G46*I46</f>
        <v>1990.74</v>
      </c>
      <c r="E46" s="54">
        <f>H46*12</f>
        <v>0.6</v>
      </c>
      <c r="F46" s="51"/>
      <c r="G46" s="45">
        <f>H46*12</f>
        <v>0.6</v>
      </c>
      <c r="H46" s="51">
        <v>0.05</v>
      </c>
      <c r="I46" s="5">
        <v>3317.9</v>
      </c>
      <c r="K46" s="5"/>
      <c r="L46" s="6"/>
    </row>
    <row r="47" spans="1:12" s="53" customFormat="1" ht="15">
      <c r="A47" s="50" t="s">
        <v>31</v>
      </c>
      <c r="B47" s="44"/>
      <c r="C47" s="45"/>
      <c r="D47" s="45">
        <f>D49+D50+D51+D52+D53+D54+D55+D58+D59+D60+D63+D62+D66+D67+D68</f>
        <v>192945.23</v>
      </c>
      <c r="E47" s="45"/>
      <c r="F47" s="51"/>
      <c r="G47" s="45">
        <f>D47/I47</f>
        <v>58.15</v>
      </c>
      <c r="H47" s="47">
        <f>G47/12</f>
        <v>4.85</v>
      </c>
      <c r="I47" s="5">
        <v>3317.9</v>
      </c>
      <c r="K47" s="5"/>
      <c r="L47" s="6"/>
    </row>
    <row r="48" spans="1:12" s="12" customFormat="1" ht="15" hidden="1">
      <c r="A48" s="14" t="s">
        <v>62</v>
      </c>
      <c r="B48" s="15" t="s">
        <v>16</v>
      </c>
      <c r="C48" s="16"/>
      <c r="D48" s="17">
        <f>G48*I48</f>
        <v>0</v>
      </c>
      <c r="E48" s="16"/>
      <c r="F48" s="18"/>
      <c r="G48" s="16">
        <f>H48*12</f>
        <v>0</v>
      </c>
      <c r="H48" s="18"/>
      <c r="I48" s="5">
        <v>3317.9</v>
      </c>
      <c r="K48" s="5"/>
      <c r="L48" s="6"/>
    </row>
    <row r="49" spans="1:12" s="12" customFormat="1" ht="15">
      <c r="A49" s="14" t="s">
        <v>122</v>
      </c>
      <c r="B49" s="15" t="s">
        <v>16</v>
      </c>
      <c r="C49" s="16"/>
      <c r="D49" s="17">
        <v>731.44</v>
      </c>
      <c r="E49" s="16"/>
      <c r="F49" s="18"/>
      <c r="G49" s="16"/>
      <c r="H49" s="18"/>
      <c r="I49" s="5">
        <v>3317.9</v>
      </c>
      <c r="K49" s="5"/>
      <c r="L49" s="6"/>
    </row>
    <row r="50" spans="1:12" s="12" customFormat="1" ht="15">
      <c r="A50" s="14" t="s">
        <v>17</v>
      </c>
      <c r="B50" s="74" t="s">
        <v>117</v>
      </c>
      <c r="C50" s="16">
        <f>F50*12</f>
        <v>0</v>
      </c>
      <c r="D50" s="17">
        <v>918.96</v>
      </c>
      <c r="E50" s="16">
        <f>H50*12</f>
        <v>0</v>
      </c>
      <c r="F50" s="18"/>
      <c r="G50" s="16"/>
      <c r="H50" s="18"/>
      <c r="I50" s="5">
        <v>3317.9</v>
      </c>
      <c r="K50" s="5"/>
      <c r="L50" s="6"/>
    </row>
    <row r="51" spans="1:12" s="12" customFormat="1" ht="15">
      <c r="A51" s="14" t="s">
        <v>107</v>
      </c>
      <c r="B51" s="15" t="s">
        <v>16</v>
      </c>
      <c r="C51" s="16">
        <f>F51*12</f>
        <v>0</v>
      </c>
      <c r="D51" s="17">
        <v>1637.48</v>
      </c>
      <c r="E51" s="16">
        <f>H51*12</f>
        <v>0</v>
      </c>
      <c r="F51" s="18"/>
      <c r="G51" s="16"/>
      <c r="H51" s="18"/>
      <c r="I51" s="5">
        <v>3317.9</v>
      </c>
      <c r="K51" s="5"/>
      <c r="L51" s="6"/>
    </row>
    <row r="52" spans="1:12" s="12" customFormat="1" ht="15">
      <c r="A52" s="14" t="s">
        <v>61</v>
      </c>
      <c r="B52" s="15" t="s">
        <v>16</v>
      </c>
      <c r="C52" s="16">
        <f>F52*12</f>
        <v>0</v>
      </c>
      <c r="D52" s="17">
        <v>1751.22</v>
      </c>
      <c r="E52" s="16">
        <f>H52*12</f>
        <v>0</v>
      </c>
      <c r="F52" s="18"/>
      <c r="G52" s="16"/>
      <c r="H52" s="18"/>
      <c r="I52" s="5">
        <v>3317.9</v>
      </c>
      <c r="K52" s="5"/>
      <c r="L52" s="6"/>
    </row>
    <row r="53" spans="1:12" s="12" customFormat="1" ht="15">
      <c r="A53" s="14" t="s">
        <v>57</v>
      </c>
      <c r="B53" s="15" t="s">
        <v>16</v>
      </c>
      <c r="C53" s="16">
        <f>F53*12</f>
        <v>0</v>
      </c>
      <c r="D53" s="17">
        <v>3502.46</v>
      </c>
      <c r="E53" s="16">
        <f>H53*12</f>
        <v>0</v>
      </c>
      <c r="F53" s="18"/>
      <c r="G53" s="16"/>
      <c r="H53" s="18"/>
      <c r="I53" s="5">
        <v>3317.9</v>
      </c>
      <c r="K53" s="5"/>
      <c r="L53" s="6"/>
    </row>
    <row r="54" spans="1:12" s="12" customFormat="1" ht="15">
      <c r="A54" s="14" t="s">
        <v>83</v>
      </c>
      <c r="B54" s="74" t="s">
        <v>16</v>
      </c>
      <c r="C54" s="16"/>
      <c r="D54" s="17">
        <v>5855.59</v>
      </c>
      <c r="E54" s="16"/>
      <c r="F54" s="18"/>
      <c r="G54" s="16"/>
      <c r="H54" s="18"/>
      <c r="I54" s="5">
        <v>3317.9</v>
      </c>
      <c r="K54" s="5"/>
      <c r="L54" s="6"/>
    </row>
    <row r="55" spans="1:12" s="12" customFormat="1" ht="15">
      <c r="A55" s="14" t="s">
        <v>18</v>
      </c>
      <c r="B55" s="15" t="s">
        <v>16</v>
      </c>
      <c r="C55" s="16">
        <f>F55*12</f>
        <v>0</v>
      </c>
      <c r="D55" s="17">
        <v>918.95</v>
      </c>
      <c r="E55" s="16">
        <f>H55*12</f>
        <v>0</v>
      </c>
      <c r="F55" s="18"/>
      <c r="G55" s="16"/>
      <c r="H55" s="18"/>
      <c r="I55" s="5">
        <v>3317.9</v>
      </c>
      <c r="K55" s="5"/>
      <c r="L55" s="6"/>
    </row>
    <row r="56" spans="1:12" s="12" customFormat="1" ht="15" hidden="1">
      <c r="A56" s="14" t="s">
        <v>56</v>
      </c>
      <c r="B56" s="15" t="s">
        <v>16</v>
      </c>
      <c r="C56" s="16"/>
      <c r="D56" s="17">
        <f>G56*I56</f>
        <v>0</v>
      </c>
      <c r="E56" s="16"/>
      <c r="F56" s="18"/>
      <c r="G56" s="16"/>
      <c r="H56" s="18"/>
      <c r="I56" s="5">
        <v>3317.9</v>
      </c>
      <c r="K56" s="5"/>
      <c r="L56" s="6"/>
    </row>
    <row r="57" spans="1:12" s="12" customFormat="1" ht="15" hidden="1">
      <c r="A57" s="14" t="s">
        <v>57</v>
      </c>
      <c r="B57" s="15" t="s">
        <v>20</v>
      </c>
      <c r="C57" s="16"/>
      <c r="D57" s="17">
        <f>G57*I57</f>
        <v>0</v>
      </c>
      <c r="E57" s="16"/>
      <c r="F57" s="18"/>
      <c r="G57" s="16"/>
      <c r="H57" s="18"/>
      <c r="I57" s="5">
        <v>3317.9</v>
      </c>
      <c r="K57" s="5"/>
      <c r="L57" s="6"/>
    </row>
    <row r="58" spans="1:12" s="12" customFormat="1" ht="15">
      <c r="A58" s="14" t="s">
        <v>56</v>
      </c>
      <c r="B58" s="74" t="s">
        <v>16</v>
      </c>
      <c r="C58" s="16"/>
      <c r="D58" s="17">
        <v>875.58</v>
      </c>
      <c r="E58" s="16"/>
      <c r="F58" s="18"/>
      <c r="G58" s="16"/>
      <c r="H58" s="18"/>
      <c r="I58" s="5">
        <v>3317.9</v>
      </c>
      <c r="K58" s="5"/>
      <c r="L58" s="6"/>
    </row>
    <row r="59" spans="1:12" s="12" customFormat="1" ht="15">
      <c r="A59" s="14" t="s">
        <v>19</v>
      </c>
      <c r="B59" s="15" t="s">
        <v>16</v>
      </c>
      <c r="C59" s="16">
        <f>F59*12</f>
        <v>0</v>
      </c>
      <c r="D59" s="17">
        <v>3487.07</v>
      </c>
      <c r="E59" s="16">
        <f>H59*12</f>
        <v>0</v>
      </c>
      <c r="F59" s="18"/>
      <c r="G59" s="16"/>
      <c r="H59" s="18"/>
      <c r="I59" s="5">
        <v>3317.9</v>
      </c>
      <c r="K59" s="5"/>
      <c r="L59" s="6"/>
    </row>
    <row r="60" spans="1:12" s="12" customFormat="1" ht="25.5">
      <c r="A60" s="14" t="s">
        <v>123</v>
      </c>
      <c r="B60" s="15" t="s">
        <v>16</v>
      </c>
      <c r="C60" s="16"/>
      <c r="D60" s="17">
        <v>6463.18</v>
      </c>
      <c r="E60" s="16"/>
      <c r="F60" s="18"/>
      <c r="G60" s="16"/>
      <c r="H60" s="18"/>
      <c r="I60" s="5">
        <v>3317.9</v>
      </c>
      <c r="K60" s="5"/>
      <c r="L60" s="6"/>
    </row>
    <row r="61" spans="1:12" s="12" customFormat="1" ht="15" hidden="1">
      <c r="A61" s="14" t="s">
        <v>63</v>
      </c>
      <c r="B61" s="15" t="s">
        <v>16</v>
      </c>
      <c r="C61" s="9"/>
      <c r="D61" s="17">
        <f>G61*I61</f>
        <v>0</v>
      </c>
      <c r="E61" s="9"/>
      <c r="F61" s="18"/>
      <c r="G61" s="16"/>
      <c r="H61" s="18"/>
      <c r="I61" s="5">
        <v>3317.9</v>
      </c>
      <c r="K61" s="5"/>
      <c r="L61" s="6"/>
    </row>
    <row r="62" spans="1:12" s="12" customFormat="1" ht="25.5">
      <c r="A62" s="14" t="s">
        <v>133</v>
      </c>
      <c r="B62" s="74" t="s">
        <v>11</v>
      </c>
      <c r="C62" s="9"/>
      <c r="D62" s="17">
        <v>756.35</v>
      </c>
      <c r="E62" s="9"/>
      <c r="F62" s="18"/>
      <c r="G62" s="16"/>
      <c r="H62" s="18"/>
      <c r="I62" s="5"/>
      <c r="K62" s="5"/>
      <c r="L62" s="6"/>
    </row>
    <row r="63" spans="1:12" s="12" customFormat="1" ht="15">
      <c r="A63" s="14" t="s">
        <v>124</v>
      </c>
      <c r="B63" s="74" t="s">
        <v>16</v>
      </c>
      <c r="C63" s="16"/>
      <c r="D63" s="17">
        <v>8786.16</v>
      </c>
      <c r="E63" s="16"/>
      <c r="F63" s="18"/>
      <c r="G63" s="16"/>
      <c r="H63" s="18"/>
      <c r="I63" s="5">
        <v>3317.9</v>
      </c>
      <c r="K63" s="5"/>
      <c r="L63" s="6"/>
    </row>
    <row r="64" spans="1:12" s="12" customFormat="1" ht="15" hidden="1">
      <c r="A64" s="14"/>
      <c r="B64" s="15"/>
      <c r="C64" s="16"/>
      <c r="D64" s="17"/>
      <c r="E64" s="16"/>
      <c r="F64" s="18"/>
      <c r="G64" s="16"/>
      <c r="H64" s="18"/>
      <c r="I64" s="5">
        <v>3317.9</v>
      </c>
      <c r="K64" s="5"/>
      <c r="L64" s="6"/>
    </row>
    <row r="65" spans="1:12" s="63" customFormat="1" ht="15.75" customHeight="1" hidden="1">
      <c r="A65" s="58" t="s">
        <v>72</v>
      </c>
      <c r="B65" s="59" t="s">
        <v>16</v>
      </c>
      <c r="C65" s="60"/>
      <c r="D65" s="61">
        <f>G65*I65</f>
        <v>0</v>
      </c>
      <c r="E65" s="60"/>
      <c r="F65" s="62"/>
      <c r="G65" s="60">
        <f>H65*12</f>
        <v>0</v>
      </c>
      <c r="H65" s="62"/>
      <c r="I65" s="5">
        <v>3317.9</v>
      </c>
      <c r="K65" s="5"/>
      <c r="L65" s="6"/>
    </row>
    <row r="66" spans="1:12" s="63" customFormat="1" ht="15.75" customHeight="1">
      <c r="A66" s="14" t="s">
        <v>127</v>
      </c>
      <c r="B66" s="106" t="s">
        <v>67</v>
      </c>
      <c r="C66" s="107"/>
      <c r="D66" s="115">
        <v>53767.08</v>
      </c>
      <c r="E66" s="107"/>
      <c r="F66" s="108"/>
      <c r="G66" s="107"/>
      <c r="H66" s="109"/>
      <c r="I66" s="5">
        <v>3317.9</v>
      </c>
      <c r="K66" s="5"/>
      <c r="L66" s="6"/>
    </row>
    <row r="67" spans="1:12" s="63" customFormat="1" ht="15.75" customHeight="1">
      <c r="A67" s="14" t="s">
        <v>128</v>
      </c>
      <c r="B67" s="106" t="s">
        <v>67</v>
      </c>
      <c r="C67" s="107"/>
      <c r="D67" s="115">
        <v>20895.52</v>
      </c>
      <c r="E67" s="107"/>
      <c r="F67" s="108"/>
      <c r="G67" s="107"/>
      <c r="H67" s="109"/>
      <c r="I67" s="5"/>
      <c r="K67" s="5"/>
      <c r="L67" s="6"/>
    </row>
    <row r="68" spans="1:12" s="63" customFormat="1" ht="15.75" customHeight="1">
      <c r="A68" s="14" t="s">
        <v>129</v>
      </c>
      <c r="B68" s="106" t="s">
        <v>67</v>
      </c>
      <c r="C68" s="107"/>
      <c r="D68" s="115">
        <v>82598.19</v>
      </c>
      <c r="E68" s="107"/>
      <c r="F68" s="108"/>
      <c r="G68" s="107"/>
      <c r="H68" s="109"/>
      <c r="I68" s="5"/>
      <c r="K68" s="5"/>
      <c r="L68" s="6"/>
    </row>
    <row r="69" spans="1:12" s="53" customFormat="1" ht="15">
      <c r="A69" s="50" t="s">
        <v>40</v>
      </c>
      <c r="B69" s="44"/>
      <c r="C69" s="45"/>
      <c r="D69" s="45">
        <f>D78+D79+D80+D88</f>
        <v>30754.08</v>
      </c>
      <c r="E69" s="45"/>
      <c r="F69" s="51"/>
      <c r="G69" s="45">
        <f>D69/I69</f>
        <v>9.27</v>
      </c>
      <c r="H69" s="47">
        <f>G69/12</f>
        <v>0.77</v>
      </c>
      <c r="I69" s="5">
        <v>3317.9</v>
      </c>
      <c r="K69" s="5"/>
      <c r="L69" s="6"/>
    </row>
    <row r="70" spans="1:12" s="12" customFormat="1" ht="15" hidden="1">
      <c r="A70" s="14" t="s">
        <v>32</v>
      </c>
      <c r="B70" s="15" t="s">
        <v>44</v>
      </c>
      <c r="C70" s="16"/>
      <c r="D70" s="17">
        <f aca="true" t="shared" si="0" ref="D70:D76">G70*I70</f>
        <v>0</v>
      </c>
      <c r="E70" s="16"/>
      <c r="F70" s="18"/>
      <c r="G70" s="16">
        <f aca="true" t="shared" si="1" ref="G70:G76">H70*12</f>
        <v>0</v>
      </c>
      <c r="H70" s="18"/>
      <c r="I70" s="5">
        <v>3317.9</v>
      </c>
      <c r="K70" s="5"/>
      <c r="L70" s="6"/>
    </row>
    <row r="71" spans="1:12" s="12" customFormat="1" ht="15" hidden="1">
      <c r="A71" s="14" t="s">
        <v>68</v>
      </c>
      <c r="B71" s="15" t="s">
        <v>67</v>
      </c>
      <c r="C71" s="16"/>
      <c r="D71" s="17">
        <f t="shared" si="0"/>
        <v>0</v>
      </c>
      <c r="E71" s="16"/>
      <c r="F71" s="18"/>
      <c r="G71" s="16">
        <f t="shared" si="1"/>
        <v>0</v>
      </c>
      <c r="H71" s="18"/>
      <c r="I71" s="5">
        <v>3317.9</v>
      </c>
      <c r="K71" s="5"/>
      <c r="L71" s="6"/>
    </row>
    <row r="72" spans="1:12" s="12" customFormat="1" ht="25.5" hidden="1">
      <c r="A72" s="14" t="s">
        <v>64</v>
      </c>
      <c r="B72" s="15" t="s">
        <v>65</v>
      </c>
      <c r="C72" s="16"/>
      <c r="D72" s="17">
        <f t="shared" si="0"/>
        <v>0</v>
      </c>
      <c r="E72" s="16"/>
      <c r="F72" s="18"/>
      <c r="G72" s="16">
        <f t="shared" si="1"/>
        <v>0</v>
      </c>
      <c r="H72" s="18"/>
      <c r="I72" s="5">
        <v>3317.9</v>
      </c>
      <c r="K72" s="5"/>
      <c r="L72" s="6"/>
    </row>
    <row r="73" spans="1:12" s="12" customFormat="1" ht="15" hidden="1">
      <c r="A73" s="14" t="s">
        <v>33</v>
      </c>
      <c r="B73" s="15" t="s">
        <v>66</v>
      </c>
      <c r="C73" s="16"/>
      <c r="D73" s="17">
        <f t="shared" si="0"/>
        <v>0</v>
      </c>
      <c r="E73" s="16"/>
      <c r="F73" s="18"/>
      <c r="G73" s="16">
        <f t="shared" si="1"/>
        <v>0</v>
      </c>
      <c r="H73" s="18"/>
      <c r="I73" s="5">
        <v>3317.9</v>
      </c>
      <c r="K73" s="5"/>
      <c r="L73" s="6"/>
    </row>
    <row r="74" spans="1:12" s="12" customFormat="1" ht="15" hidden="1">
      <c r="A74" s="14" t="s">
        <v>48</v>
      </c>
      <c r="B74" s="15" t="s">
        <v>67</v>
      </c>
      <c r="C74" s="16"/>
      <c r="D74" s="17">
        <f t="shared" si="0"/>
        <v>0</v>
      </c>
      <c r="E74" s="16"/>
      <c r="F74" s="18"/>
      <c r="G74" s="16">
        <f t="shared" si="1"/>
        <v>0</v>
      </c>
      <c r="H74" s="18"/>
      <c r="I74" s="5">
        <v>3317.9</v>
      </c>
      <c r="K74" s="5"/>
      <c r="L74" s="6"/>
    </row>
    <row r="75" spans="1:12" s="12" customFormat="1" ht="15" hidden="1">
      <c r="A75" s="14" t="s">
        <v>49</v>
      </c>
      <c r="B75" s="15" t="s">
        <v>16</v>
      </c>
      <c r="C75" s="16"/>
      <c r="D75" s="17">
        <f t="shared" si="0"/>
        <v>0</v>
      </c>
      <c r="E75" s="16"/>
      <c r="F75" s="18"/>
      <c r="G75" s="16">
        <f t="shared" si="1"/>
        <v>0</v>
      </c>
      <c r="H75" s="18"/>
      <c r="I75" s="5">
        <v>3317.9</v>
      </c>
      <c r="K75" s="5"/>
      <c r="L75" s="6"/>
    </row>
    <row r="76" spans="1:12" s="12" customFormat="1" ht="25.5" hidden="1">
      <c r="A76" s="14" t="s">
        <v>45</v>
      </c>
      <c r="B76" s="15" t="s">
        <v>16</v>
      </c>
      <c r="C76" s="16"/>
      <c r="D76" s="17">
        <f t="shared" si="0"/>
        <v>0</v>
      </c>
      <c r="E76" s="16"/>
      <c r="F76" s="18"/>
      <c r="G76" s="16">
        <f t="shared" si="1"/>
        <v>0</v>
      </c>
      <c r="H76" s="18"/>
      <c r="I76" s="5">
        <v>3317.9</v>
      </c>
      <c r="K76" s="5"/>
      <c r="L76" s="6"/>
    </row>
    <row r="77" spans="1:12" s="12" customFormat="1" ht="15" hidden="1">
      <c r="A77" s="14" t="s">
        <v>59</v>
      </c>
      <c r="B77" s="15" t="s">
        <v>8</v>
      </c>
      <c r="C77" s="16"/>
      <c r="D77" s="17"/>
      <c r="E77" s="16"/>
      <c r="F77" s="18"/>
      <c r="G77" s="16"/>
      <c r="H77" s="11"/>
      <c r="I77" s="5">
        <v>3317.9</v>
      </c>
      <c r="K77" s="5"/>
      <c r="L77" s="6"/>
    </row>
    <row r="78" spans="1:12" s="12" customFormat="1" ht="15">
      <c r="A78" s="14" t="s">
        <v>82</v>
      </c>
      <c r="B78" s="74" t="s">
        <v>16</v>
      </c>
      <c r="C78" s="9"/>
      <c r="D78" s="17">
        <v>7825</v>
      </c>
      <c r="E78" s="9"/>
      <c r="F78" s="18"/>
      <c r="G78" s="16"/>
      <c r="H78" s="11"/>
      <c r="I78" s="5">
        <v>3317.9</v>
      </c>
      <c r="K78" s="5"/>
      <c r="L78" s="6"/>
    </row>
    <row r="79" spans="1:12" s="12" customFormat="1" ht="15">
      <c r="A79" s="14" t="s">
        <v>58</v>
      </c>
      <c r="B79" s="15" t="s">
        <v>8</v>
      </c>
      <c r="C79" s="9"/>
      <c r="D79" s="17">
        <v>6228.48</v>
      </c>
      <c r="E79" s="9"/>
      <c r="F79" s="18"/>
      <c r="G79" s="16"/>
      <c r="H79" s="18"/>
      <c r="I79" s="5">
        <v>3317.9</v>
      </c>
      <c r="K79" s="5"/>
      <c r="L79" s="6"/>
    </row>
    <row r="80" spans="1:12" s="96" customFormat="1" ht="31.5" customHeight="1">
      <c r="A80" s="14" t="s">
        <v>64</v>
      </c>
      <c r="B80" s="74" t="s">
        <v>65</v>
      </c>
      <c r="C80" s="93"/>
      <c r="D80" s="94">
        <v>1751.2</v>
      </c>
      <c r="E80" s="93"/>
      <c r="F80" s="95"/>
      <c r="G80" s="93"/>
      <c r="H80" s="95"/>
      <c r="I80" s="5">
        <v>3317.9</v>
      </c>
      <c r="K80" s="5"/>
      <c r="L80" s="6"/>
    </row>
    <row r="81" spans="1:12" s="12" customFormat="1" ht="15" hidden="1">
      <c r="A81" s="50" t="s">
        <v>41</v>
      </c>
      <c r="B81" s="15"/>
      <c r="C81" s="16"/>
      <c r="D81" s="45">
        <f>D82+D83+D84</f>
        <v>0</v>
      </c>
      <c r="E81" s="16"/>
      <c r="F81" s="18"/>
      <c r="G81" s="45">
        <f>G82+G83+G84</f>
        <v>0</v>
      </c>
      <c r="H81" s="47">
        <f>H82+H83+H84</f>
        <v>0</v>
      </c>
      <c r="I81" s="5">
        <v>3317.9</v>
      </c>
      <c r="K81" s="5"/>
      <c r="L81" s="6"/>
    </row>
    <row r="82" spans="1:12" s="12" customFormat="1" ht="15" hidden="1">
      <c r="A82" s="14" t="s">
        <v>34</v>
      </c>
      <c r="B82" s="15" t="s">
        <v>16</v>
      </c>
      <c r="C82" s="16"/>
      <c r="D82" s="17"/>
      <c r="E82" s="16"/>
      <c r="F82" s="18"/>
      <c r="G82" s="16"/>
      <c r="H82" s="18"/>
      <c r="I82" s="5">
        <v>3317.9</v>
      </c>
      <c r="K82" s="5"/>
      <c r="L82" s="6"/>
    </row>
    <row r="83" spans="1:12" s="12" customFormat="1" ht="25.5" hidden="1">
      <c r="A83" s="14" t="s">
        <v>47</v>
      </c>
      <c r="B83" s="15" t="s">
        <v>11</v>
      </c>
      <c r="C83" s="16"/>
      <c r="D83" s="17">
        <f>G83*I83</f>
        <v>0</v>
      </c>
      <c r="E83" s="16"/>
      <c r="F83" s="18"/>
      <c r="G83" s="16">
        <f>H83*12</f>
        <v>0</v>
      </c>
      <c r="H83" s="18"/>
      <c r="I83" s="5">
        <v>3317.9</v>
      </c>
      <c r="K83" s="5"/>
      <c r="L83" s="6"/>
    </row>
    <row r="84" spans="1:12" s="12" customFormat="1" ht="25.5" customHeight="1" hidden="1">
      <c r="A84" s="14" t="s">
        <v>60</v>
      </c>
      <c r="B84" s="15" t="s">
        <v>8</v>
      </c>
      <c r="C84" s="16"/>
      <c r="D84" s="17"/>
      <c r="E84" s="16"/>
      <c r="F84" s="18"/>
      <c r="G84" s="16"/>
      <c r="H84" s="11"/>
      <c r="I84" s="5">
        <v>3317.9</v>
      </c>
      <c r="K84" s="5"/>
      <c r="L84" s="6"/>
    </row>
    <row r="85" spans="1:12" s="53" customFormat="1" ht="15" hidden="1">
      <c r="A85" s="50" t="s">
        <v>41</v>
      </c>
      <c r="B85" s="44"/>
      <c r="C85" s="45"/>
      <c r="D85" s="45">
        <f>D86+D87</f>
        <v>0</v>
      </c>
      <c r="E85" s="45">
        <f>E86</f>
        <v>0</v>
      </c>
      <c r="F85" s="45">
        <f>F86</f>
        <v>0</v>
      </c>
      <c r="G85" s="45">
        <f>D85/I85</f>
        <v>0</v>
      </c>
      <c r="H85" s="47">
        <f>G85/12</f>
        <v>0</v>
      </c>
      <c r="I85" s="5">
        <v>3317.9</v>
      </c>
      <c r="K85" s="5"/>
      <c r="L85" s="6"/>
    </row>
    <row r="86" spans="1:12" s="12" customFormat="1" ht="25.5" hidden="1">
      <c r="A86" s="14" t="s">
        <v>99</v>
      </c>
      <c r="B86" s="74" t="s">
        <v>11</v>
      </c>
      <c r="C86" s="9"/>
      <c r="D86" s="17"/>
      <c r="E86" s="9"/>
      <c r="F86" s="18"/>
      <c r="G86" s="16"/>
      <c r="H86" s="18"/>
      <c r="I86" s="5">
        <v>3317.9</v>
      </c>
      <c r="K86" s="5"/>
      <c r="L86" s="6"/>
    </row>
    <row r="87" spans="1:12" s="12" customFormat="1" ht="15" hidden="1">
      <c r="A87" s="14" t="s">
        <v>81</v>
      </c>
      <c r="B87" s="74" t="s">
        <v>16</v>
      </c>
      <c r="C87" s="9"/>
      <c r="D87" s="10"/>
      <c r="E87" s="9"/>
      <c r="F87" s="18"/>
      <c r="G87" s="9"/>
      <c r="H87" s="11"/>
      <c r="I87" s="5">
        <v>3317.9</v>
      </c>
      <c r="K87" s="5"/>
      <c r="L87" s="6"/>
    </row>
    <row r="88" spans="1:12" s="12" customFormat="1" ht="15">
      <c r="A88" s="14" t="s">
        <v>134</v>
      </c>
      <c r="B88" s="74" t="s">
        <v>67</v>
      </c>
      <c r="C88" s="9"/>
      <c r="D88" s="115">
        <v>14949.4</v>
      </c>
      <c r="E88" s="9"/>
      <c r="F88" s="18"/>
      <c r="G88" s="9"/>
      <c r="H88" s="11"/>
      <c r="I88" s="5"/>
      <c r="K88" s="5"/>
      <c r="L88" s="6"/>
    </row>
    <row r="89" spans="1:12" s="12" customFormat="1" ht="18.75" customHeight="1">
      <c r="A89" s="50" t="s">
        <v>40</v>
      </c>
      <c r="B89" s="74"/>
      <c r="C89" s="9"/>
      <c r="D89" s="46">
        <f>D90+D91</f>
        <v>37373.34</v>
      </c>
      <c r="E89" s="45"/>
      <c r="F89" s="51"/>
      <c r="G89" s="45">
        <f>D89/I89</f>
        <v>11.26</v>
      </c>
      <c r="H89" s="47">
        <f>G89/12</f>
        <v>0.94</v>
      </c>
      <c r="I89" s="5">
        <v>3317.9</v>
      </c>
      <c r="K89" s="5"/>
      <c r="L89" s="6"/>
    </row>
    <row r="90" spans="1:12" s="12" customFormat="1" ht="15">
      <c r="A90" s="103" t="s">
        <v>135</v>
      </c>
      <c r="B90" s="104" t="s">
        <v>67</v>
      </c>
      <c r="C90" s="78"/>
      <c r="D90" s="82">
        <v>22423.94</v>
      </c>
      <c r="E90" s="78"/>
      <c r="F90" s="105"/>
      <c r="G90" s="78"/>
      <c r="H90" s="83"/>
      <c r="I90" s="5">
        <v>3317.9</v>
      </c>
      <c r="K90" s="5"/>
      <c r="L90" s="6"/>
    </row>
    <row r="91" spans="1:12" s="12" customFormat="1" ht="15">
      <c r="A91" s="103" t="s">
        <v>136</v>
      </c>
      <c r="B91" s="104" t="s">
        <v>67</v>
      </c>
      <c r="C91" s="78"/>
      <c r="D91" s="82">
        <v>14949.4</v>
      </c>
      <c r="E91" s="78"/>
      <c r="F91" s="105"/>
      <c r="G91" s="78"/>
      <c r="H91" s="83"/>
      <c r="I91" s="5"/>
      <c r="K91" s="5"/>
      <c r="L91" s="6"/>
    </row>
    <row r="92" spans="1:12" s="12" customFormat="1" ht="15">
      <c r="A92" s="50" t="s">
        <v>42</v>
      </c>
      <c r="B92" s="15"/>
      <c r="C92" s="16"/>
      <c r="D92" s="45">
        <f>D95+D96+D97+D98+D101</f>
        <v>12844.62</v>
      </c>
      <c r="E92" s="16"/>
      <c r="F92" s="18"/>
      <c r="G92" s="45">
        <f>D92/I92</f>
        <v>3.87</v>
      </c>
      <c r="H92" s="47">
        <f>G92/12</f>
        <v>0.32</v>
      </c>
      <c r="I92" s="5">
        <v>3317.9</v>
      </c>
      <c r="K92" s="5"/>
      <c r="L92" s="6"/>
    </row>
    <row r="93" spans="1:12" s="12" customFormat="1" ht="15" hidden="1">
      <c r="A93" s="14" t="s">
        <v>35</v>
      </c>
      <c r="B93" s="15" t="s">
        <v>8</v>
      </c>
      <c r="C93" s="16"/>
      <c r="D93" s="17"/>
      <c r="E93" s="16"/>
      <c r="F93" s="18"/>
      <c r="G93" s="16"/>
      <c r="H93" s="18"/>
      <c r="I93" s="5">
        <v>3317.9</v>
      </c>
      <c r="K93" s="5"/>
      <c r="L93" s="6"/>
    </row>
    <row r="94" spans="1:12" s="12" customFormat="1" ht="15" hidden="1">
      <c r="A94" s="14" t="s">
        <v>76</v>
      </c>
      <c r="B94" s="15" t="s">
        <v>16</v>
      </c>
      <c r="C94" s="16"/>
      <c r="D94" s="17">
        <f aca="true" t="shared" si="2" ref="D94:D100">G94*I94</f>
        <v>0</v>
      </c>
      <c r="E94" s="16"/>
      <c r="F94" s="18"/>
      <c r="G94" s="16">
        <f>H94*12</f>
        <v>0</v>
      </c>
      <c r="H94" s="18"/>
      <c r="I94" s="5">
        <v>3317.9</v>
      </c>
      <c r="K94" s="5"/>
      <c r="L94" s="6"/>
    </row>
    <row r="95" spans="1:12" s="12" customFormat="1" ht="15">
      <c r="A95" s="14" t="s">
        <v>76</v>
      </c>
      <c r="B95" s="74" t="s">
        <v>16</v>
      </c>
      <c r="C95" s="16"/>
      <c r="D95" s="17">
        <v>7322.09</v>
      </c>
      <c r="E95" s="16"/>
      <c r="F95" s="18"/>
      <c r="G95" s="16"/>
      <c r="H95" s="18"/>
      <c r="I95" s="5">
        <v>3317.9</v>
      </c>
      <c r="K95" s="5"/>
      <c r="L95" s="6"/>
    </row>
    <row r="96" spans="1:12" s="12" customFormat="1" ht="15">
      <c r="A96" s="14" t="s">
        <v>36</v>
      </c>
      <c r="B96" s="15" t="s">
        <v>16</v>
      </c>
      <c r="C96" s="16"/>
      <c r="D96" s="17">
        <v>915.28</v>
      </c>
      <c r="E96" s="16"/>
      <c r="F96" s="18"/>
      <c r="G96" s="16"/>
      <c r="H96" s="18"/>
      <c r="I96" s="5">
        <v>3317.9</v>
      </c>
      <c r="K96" s="5"/>
      <c r="L96" s="6"/>
    </row>
    <row r="97" spans="1:12" s="12" customFormat="1" ht="27.75" customHeight="1" hidden="1">
      <c r="A97" s="14" t="s">
        <v>46</v>
      </c>
      <c r="B97" s="15" t="s">
        <v>11</v>
      </c>
      <c r="C97" s="16"/>
      <c r="D97" s="17"/>
      <c r="E97" s="16"/>
      <c r="F97" s="18"/>
      <c r="G97" s="16"/>
      <c r="H97" s="11"/>
      <c r="I97" s="5">
        <v>3317.9</v>
      </c>
      <c r="K97" s="5"/>
      <c r="L97" s="6"/>
    </row>
    <row r="98" spans="1:12" s="12" customFormat="1" ht="15" hidden="1">
      <c r="A98" s="14" t="s">
        <v>114</v>
      </c>
      <c r="B98" s="74" t="s">
        <v>108</v>
      </c>
      <c r="C98" s="16"/>
      <c r="D98" s="17"/>
      <c r="E98" s="16"/>
      <c r="F98" s="18"/>
      <c r="G98" s="16"/>
      <c r="H98" s="11"/>
      <c r="I98" s="5">
        <v>3317.9</v>
      </c>
      <c r="K98" s="5"/>
      <c r="L98" s="6"/>
    </row>
    <row r="99" spans="1:12" s="12" customFormat="1" ht="25.5" hidden="1">
      <c r="A99" s="14" t="s">
        <v>69</v>
      </c>
      <c r="B99" s="15" t="s">
        <v>11</v>
      </c>
      <c r="C99" s="16"/>
      <c r="D99" s="17">
        <f t="shared" si="2"/>
        <v>0</v>
      </c>
      <c r="E99" s="16"/>
      <c r="F99" s="18"/>
      <c r="G99" s="16"/>
      <c r="H99" s="11"/>
      <c r="I99" s="5">
        <v>3317.9</v>
      </c>
      <c r="K99" s="5"/>
      <c r="L99" s="6"/>
    </row>
    <row r="100" spans="1:12" s="12" customFormat="1" ht="25.5" hidden="1">
      <c r="A100" s="14" t="s">
        <v>73</v>
      </c>
      <c r="B100" s="15" t="s">
        <v>11</v>
      </c>
      <c r="C100" s="16"/>
      <c r="D100" s="17">
        <f t="shared" si="2"/>
        <v>0</v>
      </c>
      <c r="E100" s="16"/>
      <c r="F100" s="18"/>
      <c r="G100" s="16"/>
      <c r="H100" s="11"/>
      <c r="I100" s="5">
        <v>3317.9</v>
      </c>
      <c r="K100" s="5"/>
      <c r="L100" s="6"/>
    </row>
    <row r="101" spans="1:12" s="12" customFormat="1" ht="25.5">
      <c r="A101" s="14" t="s">
        <v>71</v>
      </c>
      <c r="B101" s="15" t="s">
        <v>11</v>
      </c>
      <c r="C101" s="16"/>
      <c r="D101" s="17">
        <v>4607.25</v>
      </c>
      <c r="E101" s="16"/>
      <c r="F101" s="18"/>
      <c r="G101" s="16"/>
      <c r="H101" s="11"/>
      <c r="I101" s="5">
        <v>3317.9</v>
      </c>
      <c r="K101" s="5"/>
      <c r="L101" s="6"/>
    </row>
    <row r="102" spans="1:12" s="12" customFormat="1" ht="15">
      <c r="A102" s="50" t="s">
        <v>43</v>
      </c>
      <c r="B102" s="15"/>
      <c r="C102" s="16"/>
      <c r="D102" s="45">
        <f>D103+D104+D105</f>
        <v>1098.16</v>
      </c>
      <c r="E102" s="16"/>
      <c r="F102" s="18"/>
      <c r="G102" s="45">
        <f>D102/I102</f>
        <v>0.33</v>
      </c>
      <c r="H102" s="47">
        <f>G102/12</f>
        <v>0.03</v>
      </c>
      <c r="I102" s="5">
        <v>3317.9</v>
      </c>
      <c r="K102" s="5"/>
      <c r="L102" s="6"/>
    </row>
    <row r="103" spans="1:12" s="12" customFormat="1" ht="15">
      <c r="A103" s="14" t="s">
        <v>37</v>
      </c>
      <c r="B103" s="15" t="s">
        <v>16</v>
      </c>
      <c r="C103" s="16"/>
      <c r="D103" s="17">
        <v>1098.16</v>
      </c>
      <c r="E103" s="16"/>
      <c r="F103" s="18"/>
      <c r="G103" s="16"/>
      <c r="H103" s="18"/>
      <c r="I103" s="5">
        <v>3317.9</v>
      </c>
      <c r="K103" s="5"/>
      <c r="L103" s="6"/>
    </row>
    <row r="104" spans="1:12" s="12" customFormat="1" ht="15" hidden="1">
      <c r="A104" s="14" t="s">
        <v>38</v>
      </c>
      <c r="B104" s="15" t="s">
        <v>16</v>
      </c>
      <c r="C104" s="16"/>
      <c r="D104" s="17">
        <f>G104*I104</f>
        <v>0</v>
      </c>
      <c r="E104" s="16"/>
      <c r="F104" s="18"/>
      <c r="G104" s="16">
        <f>H104*12</f>
        <v>0</v>
      </c>
      <c r="H104" s="18"/>
      <c r="I104" s="5">
        <v>3317.9</v>
      </c>
      <c r="K104" s="5"/>
      <c r="L104" s="6"/>
    </row>
    <row r="105" spans="1:12" s="12" customFormat="1" ht="15" hidden="1">
      <c r="A105" s="14" t="s">
        <v>39</v>
      </c>
      <c r="B105" s="15" t="s">
        <v>16</v>
      </c>
      <c r="C105" s="16"/>
      <c r="D105" s="17">
        <f>G105*I105</f>
        <v>0</v>
      </c>
      <c r="E105" s="16"/>
      <c r="F105" s="18"/>
      <c r="G105" s="16">
        <f>H105*12</f>
        <v>0</v>
      </c>
      <c r="H105" s="18"/>
      <c r="I105" s="5">
        <v>3317.9</v>
      </c>
      <c r="K105" s="5"/>
      <c r="L105" s="6"/>
    </row>
    <row r="106" spans="1:12" s="5" customFormat="1" ht="15">
      <c r="A106" s="50" t="s">
        <v>55</v>
      </c>
      <c r="B106" s="44"/>
      <c r="C106" s="45"/>
      <c r="D106" s="45">
        <f>D107+D108</f>
        <v>23414.53</v>
      </c>
      <c r="E106" s="45"/>
      <c r="F106" s="51"/>
      <c r="G106" s="45">
        <f>D106/I106</f>
        <v>7.06</v>
      </c>
      <c r="H106" s="47">
        <f>G106/12</f>
        <v>0.59</v>
      </c>
      <c r="I106" s="5">
        <v>3317.9</v>
      </c>
      <c r="L106" s="6"/>
    </row>
    <row r="107" spans="1:12" s="12" customFormat="1" ht="15">
      <c r="A107" s="14" t="s">
        <v>70</v>
      </c>
      <c r="B107" s="74" t="s">
        <v>20</v>
      </c>
      <c r="C107" s="16"/>
      <c r="D107" s="17">
        <v>13458.48</v>
      </c>
      <c r="E107" s="16"/>
      <c r="F107" s="18"/>
      <c r="G107" s="16"/>
      <c r="H107" s="18"/>
      <c r="I107" s="5">
        <v>3317.9</v>
      </c>
      <c r="K107" s="5"/>
      <c r="L107" s="13"/>
    </row>
    <row r="108" spans="1:12" s="12" customFormat="1" ht="15.75" thickBot="1">
      <c r="A108" s="99" t="s">
        <v>125</v>
      </c>
      <c r="B108" s="100" t="s">
        <v>108</v>
      </c>
      <c r="C108" s="101"/>
      <c r="D108" s="116">
        <v>9956.05</v>
      </c>
      <c r="E108" s="101"/>
      <c r="F108" s="102"/>
      <c r="G108" s="101"/>
      <c r="H108" s="102"/>
      <c r="I108" s="5"/>
      <c r="K108" s="5"/>
      <c r="L108" s="13"/>
    </row>
    <row r="109" spans="1:12" s="5" customFormat="1" ht="30.75" thickBot="1">
      <c r="A109" s="1" t="s">
        <v>126</v>
      </c>
      <c r="B109" s="2" t="s">
        <v>11</v>
      </c>
      <c r="C109" s="3"/>
      <c r="D109" s="3">
        <f>G109*I109</f>
        <v>13537.03</v>
      </c>
      <c r="E109" s="3"/>
      <c r="F109" s="4"/>
      <c r="G109" s="3">
        <f>12*H109</f>
        <v>4.08</v>
      </c>
      <c r="H109" s="4">
        <v>0.34</v>
      </c>
      <c r="I109" s="5">
        <v>3317.9</v>
      </c>
      <c r="L109" s="6"/>
    </row>
    <row r="110" spans="1:12" s="5" customFormat="1" ht="27.75" customHeight="1" hidden="1">
      <c r="A110" s="79" t="s">
        <v>109</v>
      </c>
      <c r="B110" s="80" t="s">
        <v>110</v>
      </c>
      <c r="C110" s="81"/>
      <c r="D110" s="81"/>
      <c r="E110" s="81"/>
      <c r="F110" s="85"/>
      <c r="G110" s="81">
        <f>D110/I110</f>
        <v>0</v>
      </c>
      <c r="H110" s="86">
        <f>G110/12</f>
        <v>0</v>
      </c>
      <c r="I110" s="5">
        <v>3317.9</v>
      </c>
      <c r="L110" s="6"/>
    </row>
    <row r="111" spans="1:12" s="5" customFormat="1" ht="27.75" customHeight="1" thickBot="1">
      <c r="A111" s="79" t="s">
        <v>109</v>
      </c>
      <c r="B111" s="80"/>
      <c r="C111" s="81"/>
      <c r="D111" s="81">
        <v>18300</v>
      </c>
      <c r="E111" s="81"/>
      <c r="F111" s="85"/>
      <c r="G111" s="81">
        <f>D111/I111</f>
        <v>5.52</v>
      </c>
      <c r="H111" s="86">
        <f>G111/12</f>
        <v>0.46</v>
      </c>
      <c r="I111" s="5">
        <v>3317.9</v>
      </c>
      <c r="L111" s="6"/>
    </row>
    <row r="112" spans="1:12" s="5" customFormat="1" ht="21.75" customHeight="1" thickBot="1">
      <c r="A112" s="1" t="s">
        <v>100</v>
      </c>
      <c r="B112" s="2" t="s">
        <v>10</v>
      </c>
      <c r="C112" s="3"/>
      <c r="D112" s="3">
        <f>G112*I112</f>
        <v>67017.43</v>
      </c>
      <c r="E112" s="3"/>
      <c r="F112" s="97"/>
      <c r="G112" s="3">
        <f>12*H112</f>
        <v>20.76</v>
      </c>
      <c r="H112" s="4">
        <v>1.73</v>
      </c>
      <c r="I112" s="5">
        <v>3228.2</v>
      </c>
      <c r="L112" s="6"/>
    </row>
    <row r="113" spans="1:12" s="5" customFormat="1" ht="19.5" thickBot="1">
      <c r="A113" s="1" t="s">
        <v>29</v>
      </c>
      <c r="B113" s="2"/>
      <c r="C113" s="3">
        <f>F113*12</f>
        <v>0</v>
      </c>
      <c r="D113" s="24">
        <f>D13+D22+D30+D31+D38+D39+D40+D41+D42+D44+D45+D46+D47+D69+D85+D92+D102+D106+D109+D110+D112+D89+D111+D43</f>
        <v>969794.83</v>
      </c>
      <c r="E113" s="24">
        <f>E13+E22+E30+E31+E38+E39+E40+E41+E42+E44+E45+E46+E47+E69+E85+E92+E102+E106+E109+E110+E112+E89+E111+E43</f>
        <v>123.24</v>
      </c>
      <c r="F113" s="24">
        <f>F13+F22+F30+F31+F38+F39+F40+F41+F42+F44+F45+F46+F47+F69+F85+F92+F102+F106+F109+F110+F112+F89+F111+F43</f>
        <v>0</v>
      </c>
      <c r="G113" s="24">
        <f>G13+G22+G30+G31+G38+G39+G40+G41+G42+G44+G45+G46+G47+G69+G85+G92+G102+G106+G109+G110+G112+G89+G111+G43</f>
        <v>292.86</v>
      </c>
      <c r="H113" s="24">
        <f>H13+H22+H30+H31+H38+H39+H40+H41+H42+H44+H45+H46+H47+H69+H85+H92+H102+H106+H109+H110+H112+H89+H111+H43</f>
        <v>24.4</v>
      </c>
      <c r="I113" s="5">
        <v>3317.9</v>
      </c>
      <c r="L113" s="6"/>
    </row>
    <row r="114" spans="1:12" s="66" customFormat="1" ht="19.5">
      <c r="A114" s="64"/>
      <c r="B114" s="65"/>
      <c r="C114" s="65"/>
      <c r="D114" s="65"/>
      <c r="E114" s="65"/>
      <c r="F114" s="65"/>
      <c r="G114" s="65"/>
      <c r="H114" s="65"/>
      <c r="I114" s="5">
        <v>3317.9</v>
      </c>
      <c r="L114" s="67"/>
    </row>
    <row r="115" spans="1:12" s="66" customFormat="1" ht="20.25" thickBot="1">
      <c r="A115" s="64"/>
      <c r="B115" s="65"/>
      <c r="C115" s="65"/>
      <c r="D115" s="65"/>
      <c r="E115" s="65"/>
      <c r="F115" s="65"/>
      <c r="G115" s="65"/>
      <c r="H115" s="65"/>
      <c r="I115" s="5">
        <v>3317.9</v>
      </c>
      <c r="L115" s="67"/>
    </row>
    <row r="116" spans="1:12" s="5" customFormat="1" ht="30.75" thickBot="1">
      <c r="A116" s="1" t="s">
        <v>79</v>
      </c>
      <c r="B116" s="2"/>
      <c r="C116" s="3">
        <f>F116*12</f>
        <v>0</v>
      </c>
      <c r="D116" s="4">
        <f>D117+D118+D119+D140</f>
        <v>136895.8</v>
      </c>
      <c r="E116" s="4">
        <f>E117+E118+E119+E140</f>
        <v>0</v>
      </c>
      <c r="F116" s="4">
        <f>F117+F118+F119+F140</f>
        <v>0</v>
      </c>
      <c r="G116" s="4">
        <f>G117+G118+G119+G140</f>
        <v>41.26</v>
      </c>
      <c r="H116" s="4">
        <f>H117+H118+H119+H140</f>
        <v>3.45</v>
      </c>
      <c r="I116" s="5">
        <v>3317.9</v>
      </c>
      <c r="L116" s="6"/>
    </row>
    <row r="117" spans="1:12" s="5" customFormat="1" ht="15.75" thickBot="1">
      <c r="A117" s="110" t="s">
        <v>132</v>
      </c>
      <c r="B117" s="111"/>
      <c r="C117" s="112"/>
      <c r="D117" s="113">
        <v>18190.92</v>
      </c>
      <c r="E117" s="113"/>
      <c r="F117" s="114"/>
      <c r="G117" s="113">
        <f>D117/I117</f>
        <v>5.48</v>
      </c>
      <c r="H117" s="114">
        <f>G117/12</f>
        <v>0.46</v>
      </c>
      <c r="I117" s="5">
        <v>3317.9</v>
      </c>
      <c r="L117" s="6"/>
    </row>
    <row r="118" spans="1:12" s="5" customFormat="1" ht="15.75" thickBot="1">
      <c r="A118" s="110" t="s">
        <v>131</v>
      </c>
      <c r="B118" s="111"/>
      <c r="C118" s="112"/>
      <c r="D118" s="113">
        <v>722.42</v>
      </c>
      <c r="E118" s="113"/>
      <c r="F118" s="114"/>
      <c r="G118" s="113">
        <f>D118/I118</f>
        <v>0.22</v>
      </c>
      <c r="H118" s="114">
        <f>G118/12</f>
        <v>0.02</v>
      </c>
      <c r="I118" s="5">
        <v>3317.9</v>
      </c>
      <c r="L118" s="6"/>
    </row>
    <row r="119" spans="1:12" s="12" customFormat="1" ht="20.25" customHeight="1" thickBot="1">
      <c r="A119" s="90" t="s">
        <v>130</v>
      </c>
      <c r="B119" s="98"/>
      <c r="C119" s="88"/>
      <c r="D119" s="92">
        <v>6574.46</v>
      </c>
      <c r="E119" s="88"/>
      <c r="F119" s="89"/>
      <c r="G119" s="88">
        <f>D119/I119</f>
        <v>1.98</v>
      </c>
      <c r="H119" s="89">
        <f>G119/12</f>
        <v>0.17</v>
      </c>
      <c r="I119" s="5">
        <v>3317.9</v>
      </c>
      <c r="J119" s="5"/>
      <c r="L119" s="13"/>
    </row>
    <row r="120" spans="1:12" s="12" customFormat="1" ht="25.5" customHeight="1" hidden="1">
      <c r="A120" s="7" t="s">
        <v>111</v>
      </c>
      <c r="B120" s="8"/>
      <c r="C120" s="9"/>
      <c r="D120" s="10"/>
      <c r="E120" s="9"/>
      <c r="F120" s="11"/>
      <c r="G120" s="88">
        <f aca="true" t="shared" si="3" ref="G120:G140">D120/I120</f>
        <v>0</v>
      </c>
      <c r="H120" s="89">
        <f aca="true" t="shared" si="4" ref="H120:H140">G120/12</f>
        <v>0</v>
      </c>
      <c r="I120" s="5">
        <v>3317.9</v>
      </c>
      <c r="J120" s="5"/>
      <c r="L120" s="13"/>
    </row>
    <row r="121" spans="1:12" s="12" customFormat="1" ht="25.5" customHeight="1" hidden="1">
      <c r="A121" s="14" t="s">
        <v>112</v>
      </c>
      <c r="B121" s="15"/>
      <c r="C121" s="16"/>
      <c r="D121" s="17"/>
      <c r="E121" s="16"/>
      <c r="F121" s="18"/>
      <c r="G121" s="88">
        <f t="shared" si="3"/>
        <v>0</v>
      </c>
      <c r="H121" s="89">
        <f t="shared" si="4"/>
        <v>0</v>
      </c>
      <c r="I121" s="5">
        <v>3317.9</v>
      </c>
      <c r="J121" s="5"/>
      <c r="L121" s="13"/>
    </row>
    <row r="122" spans="1:12" s="12" customFormat="1" ht="25.5" customHeight="1" hidden="1">
      <c r="A122" s="7" t="s">
        <v>115</v>
      </c>
      <c r="B122" s="8"/>
      <c r="C122" s="9"/>
      <c r="D122" s="10"/>
      <c r="E122" s="9"/>
      <c r="F122" s="11"/>
      <c r="G122" s="88">
        <f t="shared" si="3"/>
        <v>0</v>
      </c>
      <c r="H122" s="89">
        <f t="shared" si="4"/>
        <v>0</v>
      </c>
      <c r="I122" s="5">
        <v>3317.9</v>
      </c>
      <c r="J122" s="5"/>
      <c r="L122" s="13"/>
    </row>
    <row r="123" spans="1:12" s="12" customFormat="1" ht="25.5" customHeight="1" hidden="1" thickBot="1">
      <c r="A123" s="90" t="s">
        <v>113</v>
      </c>
      <c r="B123" s="91"/>
      <c r="C123" s="88"/>
      <c r="D123" s="92"/>
      <c r="E123" s="88"/>
      <c r="F123" s="89"/>
      <c r="G123" s="88">
        <f t="shared" si="3"/>
        <v>0</v>
      </c>
      <c r="H123" s="89">
        <f t="shared" si="4"/>
        <v>0</v>
      </c>
      <c r="I123" s="5">
        <v>3317.9</v>
      </c>
      <c r="J123" s="5"/>
      <c r="L123" s="13"/>
    </row>
    <row r="124" spans="1:12" s="12" customFormat="1" ht="16.5" customHeight="1" hidden="1">
      <c r="A124" s="87"/>
      <c r="B124" s="8"/>
      <c r="C124" s="9"/>
      <c r="D124" s="9"/>
      <c r="E124" s="9"/>
      <c r="F124" s="9"/>
      <c r="G124" s="88">
        <f t="shared" si="3"/>
        <v>0</v>
      </c>
      <c r="H124" s="89">
        <f t="shared" si="4"/>
        <v>0</v>
      </c>
      <c r="I124" s="5">
        <v>3317.9</v>
      </c>
      <c r="J124" s="5"/>
      <c r="L124" s="13"/>
    </row>
    <row r="125" spans="1:12" s="12" customFormat="1" ht="16.5" customHeight="1" hidden="1">
      <c r="A125" s="19"/>
      <c r="B125" s="15"/>
      <c r="C125" s="16"/>
      <c r="D125" s="16"/>
      <c r="E125" s="16"/>
      <c r="F125" s="16"/>
      <c r="G125" s="88">
        <f t="shared" si="3"/>
        <v>0</v>
      </c>
      <c r="H125" s="89">
        <f t="shared" si="4"/>
        <v>0</v>
      </c>
      <c r="I125" s="5">
        <v>3317.9</v>
      </c>
      <c r="J125" s="5"/>
      <c r="L125" s="13"/>
    </row>
    <row r="126" spans="1:12" s="12" customFormat="1" ht="16.5" customHeight="1" hidden="1">
      <c r="A126" s="19"/>
      <c r="B126" s="15"/>
      <c r="C126" s="16"/>
      <c r="D126" s="16"/>
      <c r="E126" s="16"/>
      <c r="F126" s="16"/>
      <c r="G126" s="88">
        <f t="shared" si="3"/>
        <v>0</v>
      </c>
      <c r="H126" s="89">
        <f t="shared" si="4"/>
        <v>0</v>
      </c>
      <c r="I126" s="5">
        <v>3317.9</v>
      </c>
      <c r="J126" s="5"/>
      <c r="L126" s="13"/>
    </row>
    <row r="127" spans="1:12" s="12" customFormat="1" ht="16.5" customHeight="1" hidden="1">
      <c r="A127" s="19"/>
      <c r="B127" s="15"/>
      <c r="C127" s="16"/>
      <c r="D127" s="16"/>
      <c r="E127" s="16"/>
      <c r="F127" s="16"/>
      <c r="G127" s="88">
        <f t="shared" si="3"/>
        <v>0</v>
      </c>
      <c r="H127" s="89">
        <f t="shared" si="4"/>
        <v>0</v>
      </c>
      <c r="I127" s="5">
        <v>3317.9</v>
      </c>
      <c r="J127" s="5"/>
      <c r="L127" s="13"/>
    </row>
    <row r="128" spans="1:12" s="12" customFormat="1" ht="16.5" customHeight="1" hidden="1">
      <c r="A128" s="19"/>
      <c r="B128" s="15"/>
      <c r="C128" s="16"/>
      <c r="D128" s="16"/>
      <c r="E128" s="16"/>
      <c r="F128" s="16"/>
      <c r="G128" s="88">
        <f t="shared" si="3"/>
        <v>0</v>
      </c>
      <c r="H128" s="89">
        <f t="shared" si="4"/>
        <v>0</v>
      </c>
      <c r="I128" s="5">
        <v>3317.9</v>
      </c>
      <c r="J128" s="5"/>
      <c r="L128" s="13"/>
    </row>
    <row r="129" spans="1:12" s="12" customFormat="1" ht="16.5" customHeight="1" hidden="1">
      <c r="A129" s="19"/>
      <c r="B129" s="15"/>
      <c r="C129" s="16"/>
      <c r="D129" s="16"/>
      <c r="E129" s="16"/>
      <c r="F129" s="16"/>
      <c r="G129" s="88">
        <f t="shared" si="3"/>
        <v>0</v>
      </c>
      <c r="H129" s="89">
        <f t="shared" si="4"/>
        <v>0</v>
      </c>
      <c r="I129" s="5">
        <v>3317.9</v>
      </c>
      <c r="J129" s="5"/>
      <c r="L129" s="13"/>
    </row>
    <row r="130" spans="1:12" s="12" customFormat="1" ht="16.5" customHeight="1" hidden="1">
      <c r="A130" s="19"/>
      <c r="B130" s="15"/>
      <c r="C130" s="16"/>
      <c r="D130" s="16"/>
      <c r="E130" s="16"/>
      <c r="F130" s="16"/>
      <c r="G130" s="88">
        <f t="shared" si="3"/>
        <v>0</v>
      </c>
      <c r="H130" s="89">
        <f t="shared" si="4"/>
        <v>0</v>
      </c>
      <c r="I130" s="5">
        <v>3317.9</v>
      </c>
      <c r="J130" s="5"/>
      <c r="L130" s="13"/>
    </row>
    <row r="131" spans="1:12" s="12" customFormat="1" ht="16.5" customHeight="1" hidden="1">
      <c r="A131" s="19"/>
      <c r="B131" s="15"/>
      <c r="C131" s="16"/>
      <c r="D131" s="16"/>
      <c r="E131" s="16"/>
      <c r="F131" s="16"/>
      <c r="G131" s="88">
        <f t="shared" si="3"/>
        <v>0</v>
      </c>
      <c r="H131" s="89">
        <f t="shared" si="4"/>
        <v>0</v>
      </c>
      <c r="I131" s="5">
        <v>3317.9</v>
      </c>
      <c r="J131" s="5"/>
      <c r="L131" s="13"/>
    </row>
    <row r="132" spans="1:12" s="12" customFormat="1" ht="15.75" hidden="1" thickBot="1">
      <c r="A132" s="14" t="s">
        <v>101</v>
      </c>
      <c r="B132" s="15"/>
      <c r="C132" s="16"/>
      <c r="D132" s="17"/>
      <c r="E132" s="16"/>
      <c r="F132" s="18"/>
      <c r="G132" s="88">
        <f t="shared" si="3"/>
        <v>0</v>
      </c>
      <c r="H132" s="89">
        <f t="shared" si="4"/>
        <v>0</v>
      </c>
      <c r="I132" s="5">
        <v>3317.9</v>
      </c>
      <c r="K132" s="5"/>
      <c r="L132" s="6"/>
    </row>
    <row r="133" spans="1:12" s="12" customFormat="1" ht="15.75" hidden="1" thickBot="1">
      <c r="A133" s="14" t="s">
        <v>102</v>
      </c>
      <c r="B133" s="15"/>
      <c r="C133" s="16"/>
      <c r="D133" s="17"/>
      <c r="E133" s="16"/>
      <c r="F133" s="18"/>
      <c r="G133" s="88">
        <f t="shared" si="3"/>
        <v>0</v>
      </c>
      <c r="H133" s="89">
        <f t="shared" si="4"/>
        <v>0</v>
      </c>
      <c r="I133" s="5">
        <v>3317.9</v>
      </c>
      <c r="K133" s="5"/>
      <c r="L133" s="6"/>
    </row>
    <row r="134" spans="1:12" s="12" customFormat="1" ht="15.75" hidden="1" thickBot="1">
      <c r="A134" s="14"/>
      <c r="B134" s="15"/>
      <c r="C134" s="16"/>
      <c r="D134" s="17"/>
      <c r="E134" s="16"/>
      <c r="F134" s="18"/>
      <c r="G134" s="88">
        <f t="shared" si="3"/>
        <v>0</v>
      </c>
      <c r="H134" s="89">
        <f t="shared" si="4"/>
        <v>0</v>
      </c>
      <c r="I134" s="5">
        <v>3317.9</v>
      </c>
      <c r="K134" s="5"/>
      <c r="L134" s="6"/>
    </row>
    <row r="135" spans="1:12" s="12" customFormat="1" ht="15.75" hidden="1" thickBot="1">
      <c r="A135" s="14"/>
      <c r="B135" s="15"/>
      <c r="C135" s="16"/>
      <c r="D135" s="17"/>
      <c r="E135" s="16"/>
      <c r="F135" s="18"/>
      <c r="G135" s="88">
        <f t="shared" si="3"/>
        <v>0</v>
      </c>
      <c r="H135" s="89">
        <f t="shared" si="4"/>
        <v>0</v>
      </c>
      <c r="I135" s="5">
        <v>3317.9</v>
      </c>
      <c r="K135" s="5"/>
      <c r="L135" s="6"/>
    </row>
    <row r="136" spans="1:12" s="12" customFormat="1" ht="15.75" hidden="1" thickBot="1">
      <c r="A136" s="14"/>
      <c r="B136" s="15"/>
      <c r="C136" s="16"/>
      <c r="D136" s="17"/>
      <c r="E136" s="16"/>
      <c r="F136" s="18"/>
      <c r="G136" s="88">
        <f t="shared" si="3"/>
        <v>0</v>
      </c>
      <c r="H136" s="89">
        <f t="shared" si="4"/>
        <v>0</v>
      </c>
      <c r="I136" s="5">
        <v>3317.9</v>
      </c>
      <c r="K136" s="5"/>
      <c r="L136" s="6"/>
    </row>
    <row r="137" spans="1:12" s="12" customFormat="1" ht="16.5" customHeight="1" hidden="1">
      <c r="A137" s="19"/>
      <c r="B137" s="15"/>
      <c r="C137" s="16"/>
      <c r="D137" s="16"/>
      <c r="E137" s="16"/>
      <c r="F137" s="16"/>
      <c r="G137" s="88">
        <f t="shared" si="3"/>
        <v>0</v>
      </c>
      <c r="H137" s="89">
        <f t="shared" si="4"/>
        <v>0</v>
      </c>
      <c r="I137" s="5">
        <v>3317.9</v>
      </c>
      <c r="J137" s="5"/>
      <c r="L137" s="13"/>
    </row>
    <row r="138" spans="1:12" s="12" customFormat="1" ht="16.5" customHeight="1" hidden="1">
      <c r="A138" s="20"/>
      <c r="B138" s="21"/>
      <c r="C138" s="22"/>
      <c r="D138" s="22"/>
      <c r="E138" s="22"/>
      <c r="F138" s="22"/>
      <c r="G138" s="88">
        <f t="shared" si="3"/>
        <v>0</v>
      </c>
      <c r="H138" s="89">
        <f t="shared" si="4"/>
        <v>0</v>
      </c>
      <c r="I138" s="5">
        <v>3317.9</v>
      </c>
      <c r="J138" s="5"/>
      <c r="L138" s="13"/>
    </row>
    <row r="139" spans="1:12" s="12" customFormat="1" ht="16.5" customHeight="1" hidden="1">
      <c r="A139" s="20"/>
      <c r="B139" s="21"/>
      <c r="C139" s="22"/>
      <c r="D139" s="22"/>
      <c r="E139" s="22"/>
      <c r="F139" s="22"/>
      <c r="G139" s="88">
        <f t="shared" si="3"/>
        <v>0</v>
      </c>
      <c r="H139" s="89">
        <f t="shared" si="4"/>
        <v>0</v>
      </c>
      <c r="I139" s="5">
        <v>3317.9</v>
      </c>
      <c r="J139" s="5"/>
      <c r="L139" s="13"/>
    </row>
    <row r="140" spans="1:12" s="12" customFormat="1" ht="16.5" customHeight="1" thickBot="1">
      <c r="A140" s="19" t="s">
        <v>138</v>
      </c>
      <c r="B140" s="15"/>
      <c r="C140" s="16"/>
      <c r="D140" s="16">
        <v>111408</v>
      </c>
      <c r="E140" s="16"/>
      <c r="F140" s="16"/>
      <c r="G140" s="88">
        <f t="shared" si="3"/>
        <v>33.58</v>
      </c>
      <c r="H140" s="89">
        <f t="shared" si="4"/>
        <v>2.8</v>
      </c>
      <c r="I140" s="5">
        <v>3317.9</v>
      </c>
      <c r="J140" s="5"/>
      <c r="L140" s="13"/>
    </row>
    <row r="141" spans="1:12" s="12" customFormat="1" ht="16.5" customHeight="1">
      <c r="A141" s="20"/>
      <c r="B141" s="21"/>
      <c r="C141" s="22"/>
      <c r="D141" s="22"/>
      <c r="E141" s="22"/>
      <c r="F141" s="22"/>
      <c r="G141" s="22"/>
      <c r="H141" s="22"/>
      <c r="I141" s="5"/>
      <c r="J141" s="5"/>
      <c r="L141" s="13"/>
    </row>
    <row r="142" spans="1:12" s="12" customFormat="1" ht="16.5" customHeight="1" thickBot="1">
      <c r="A142" s="20"/>
      <c r="B142" s="21"/>
      <c r="C142" s="22"/>
      <c r="D142" s="22"/>
      <c r="E142" s="22"/>
      <c r="F142" s="22"/>
      <c r="G142" s="22"/>
      <c r="H142" s="22"/>
      <c r="I142" s="5"/>
      <c r="J142" s="5"/>
      <c r="L142" s="13"/>
    </row>
    <row r="143" spans="1:12" s="25" customFormat="1" ht="19.5" thickBot="1">
      <c r="A143" s="1" t="s">
        <v>80</v>
      </c>
      <c r="B143" s="23"/>
      <c r="C143" s="24"/>
      <c r="D143" s="24">
        <f>D113+D116</f>
        <v>1106690.63</v>
      </c>
      <c r="E143" s="24">
        <f>E113+E116</f>
        <v>123.24</v>
      </c>
      <c r="F143" s="24">
        <f>F113+F116</f>
        <v>0</v>
      </c>
      <c r="G143" s="24">
        <f>G113+G116</f>
        <v>334.12</v>
      </c>
      <c r="H143" s="24">
        <f>H113+H116</f>
        <v>27.85</v>
      </c>
      <c r="L143" s="26"/>
    </row>
    <row r="144" spans="1:12" s="25" customFormat="1" ht="18.75">
      <c r="A144" s="71"/>
      <c r="B144" s="72"/>
      <c r="C144" s="73"/>
      <c r="D144" s="73"/>
      <c r="E144" s="73"/>
      <c r="F144" s="73"/>
      <c r="G144" s="73"/>
      <c r="H144" s="73"/>
      <c r="L144" s="26"/>
    </row>
    <row r="145" spans="1:12" s="25" customFormat="1" ht="18.75">
      <c r="A145" s="71"/>
      <c r="B145" s="72"/>
      <c r="C145" s="73"/>
      <c r="D145" s="73"/>
      <c r="E145" s="73"/>
      <c r="F145" s="73"/>
      <c r="G145" s="73"/>
      <c r="H145" s="73"/>
      <c r="L145" s="26"/>
    </row>
    <row r="146" s="68" customFormat="1" ht="12.75">
      <c r="L146" s="69"/>
    </row>
    <row r="147" s="68" customFormat="1" ht="12.75">
      <c r="L147" s="69"/>
    </row>
    <row r="148" spans="1:6" s="68" customFormat="1" ht="14.25">
      <c r="A148" s="127" t="s">
        <v>27</v>
      </c>
      <c r="B148" s="127"/>
      <c r="C148" s="127"/>
      <c r="D148" s="127"/>
      <c r="E148" s="127"/>
      <c r="F148" s="127"/>
    </row>
    <row r="149" s="68" customFormat="1" ht="12.75"/>
    <row r="150" s="68" customFormat="1" ht="12.75">
      <c r="A150" s="70" t="s">
        <v>28</v>
      </c>
    </row>
    <row r="151" s="68" customFormat="1" ht="12.75">
      <c r="L151" s="69"/>
    </row>
    <row r="152" s="68" customFormat="1" ht="12.75">
      <c r="L152" s="69"/>
    </row>
    <row r="153" s="68" customFormat="1" ht="12.75">
      <c r="L153" s="69"/>
    </row>
    <row r="154" s="68" customFormat="1" ht="12.75">
      <c r="L154" s="69"/>
    </row>
  </sheetData>
  <sheetProtection/>
  <mergeCells count="11">
    <mergeCell ref="A1:H1"/>
    <mergeCell ref="B2:H2"/>
    <mergeCell ref="B3:H3"/>
    <mergeCell ref="B4:H4"/>
    <mergeCell ref="A5:H5"/>
    <mergeCell ref="A6:H6"/>
    <mergeCell ref="A7:H7"/>
    <mergeCell ref="A8:H8"/>
    <mergeCell ref="A9:H9"/>
    <mergeCell ref="A12:H12"/>
    <mergeCell ref="A148:F148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"/>
  <sheetViews>
    <sheetView tabSelected="1" zoomScale="75" zoomScaleNormal="75" zoomScalePageLayoutView="0" workbookViewId="0" topLeftCell="A1">
      <selection activeCell="A146" sqref="A146:IV146"/>
    </sheetView>
  </sheetViews>
  <sheetFormatPr defaultColWidth="9.00390625" defaultRowHeight="12.75"/>
  <cols>
    <col min="1" max="1" width="81.75390625" style="27" customWidth="1"/>
    <col min="2" max="2" width="19.125" style="27" customWidth="1"/>
    <col min="3" max="3" width="13.875" style="27" hidden="1" customWidth="1"/>
    <col min="4" max="4" width="14.875" style="27" customWidth="1"/>
    <col min="5" max="5" width="13.875" style="27" hidden="1" customWidth="1"/>
    <col min="6" max="6" width="20.875" style="27" hidden="1" customWidth="1"/>
    <col min="7" max="7" width="13.875" style="27" customWidth="1"/>
    <col min="8" max="8" width="20.875" style="27" customWidth="1"/>
    <col min="9" max="9" width="15.375" style="27" customWidth="1"/>
    <col min="10" max="10" width="20.00390625" style="27" customWidth="1"/>
    <col min="11" max="11" width="15.375" style="27" customWidth="1"/>
    <col min="12" max="12" width="15.375" style="28" customWidth="1"/>
    <col min="13" max="14" width="15.375" style="27" customWidth="1"/>
    <col min="15" max="16384" width="9.125" style="27" customWidth="1"/>
  </cols>
  <sheetData>
    <row r="1" spans="1:8" ht="16.5" customHeight="1">
      <c r="A1" s="128" t="s">
        <v>118</v>
      </c>
      <c r="B1" s="129"/>
      <c r="C1" s="129"/>
      <c r="D1" s="129"/>
      <c r="E1" s="129"/>
      <c r="F1" s="129"/>
      <c r="G1" s="129"/>
      <c r="H1" s="129"/>
    </row>
    <row r="2" spans="1:8" ht="21.75" customHeight="1">
      <c r="A2" s="75" t="s">
        <v>103</v>
      </c>
      <c r="B2" s="130"/>
      <c r="C2" s="130"/>
      <c r="D2" s="130"/>
      <c r="E2" s="130"/>
      <c r="F2" s="130"/>
      <c r="G2" s="129"/>
      <c r="H2" s="129"/>
    </row>
    <row r="3" spans="2:8" ht="14.25" customHeight="1">
      <c r="B3" s="130" t="s">
        <v>0</v>
      </c>
      <c r="C3" s="130"/>
      <c r="D3" s="130"/>
      <c r="E3" s="130"/>
      <c r="F3" s="130"/>
      <c r="G3" s="129"/>
      <c r="H3" s="129"/>
    </row>
    <row r="4" spans="2:8" ht="14.25" customHeight="1">
      <c r="B4" s="130" t="s">
        <v>119</v>
      </c>
      <c r="C4" s="130"/>
      <c r="D4" s="130"/>
      <c r="E4" s="130"/>
      <c r="F4" s="130"/>
      <c r="G4" s="129"/>
      <c r="H4" s="129"/>
    </row>
    <row r="5" spans="1:9" ht="35.25" customHeight="1">
      <c r="A5" s="136" t="s">
        <v>143</v>
      </c>
      <c r="B5" s="136"/>
      <c r="C5" s="136"/>
      <c r="D5" s="136"/>
      <c r="E5" s="136"/>
      <c r="F5" s="136"/>
      <c r="G5" s="136"/>
      <c r="H5" s="136"/>
      <c r="I5" s="29"/>
    </row>
    <row r="6" spans="1:12" s="30" customFormat="1" ht="22.5" customHeight="1">
      <c r="A6" s="117" t="s">
        <v>1</v>
      </c>
      <c r="B6" s="117"/>
      <c r="C6" s="117"/>
      <c r="D6" s="117"/>
      <c r="E6" s="118"/>
      <c r="F6" s="118"/>
      <c r="G6" s="118"/>
      <c r="H6" s="118"/>
      <c r="L6" s="31"/>
    </row>
    <row r="7" spans="1:8" s="32" customFormat="1" ht="18.75" customHeight="1">
      <c r="A7" s="117" t="s">
        <v>120</v>
      </c>
      <c r="B7" s="117"/>
      <c r="C7" s="117"/>
      <c r="D7" s="117"/>
      <c r="E7" s="118"/>
      <c r="F7" s="118"/>
      <c r="G7" s="118"/>
      <c r="H7" s="118"/>
    </row>
    <row r="8" spans="1:8" s="33" customFormat="1" ht="17.25" customHeight="1">
      <c r="A8" s="119" t="s">
        <v>75</v>
      </c>
      <c r="B8" s="119"/>
      <c r="C8" s="119"/>
      <c r="D8" s="119"/>
      <c r="E8" s="120"/>
      <c r="F8" s="120"/>
      <c r="G8" s="120"/>
      <c r="H8" s="120"/>
    </row>
    <row r="9" spans="1:8" s="32" customFormat="1" ht="30" customHeight="1" thickBot="1">
      <c r="A9" s="121" t="s">
        <v>77</v>
      </c>
      <c r="B9" s="121"/>
      <c r="C9" s="121"/>
      <c r="D9" s="121"/>
      <c r="E9" s="122"/>
      <c r="F9" s="122"/>
      <c r="G9" s="122"/>
      <c r="H9" s="122"/>
    </row>
    <row r="10" spans="1:12" s="5" customFormat="1" ht="139.5" customHeight="1" thickBot="1">
      <c r="A10" s="34" t="s">
        <v>2</v>
      </c>
      <c r="B10" s="35" t="s">
        <v>3</v>
      </c>
      <c r="C10" s="2" t="s">
        <v>4</v>
      </c>
      <c r="D10" s="2" t="s">
        <v>30</v>
      </c>
      <c r="E10" s="2" t="s">
        <v>4</v>
      </c>
      <c r="F10" s="36" t="s">
        <v>5</v>
      </c>
      <c r="G10" s="2" t="s">
        <v>4</v>
      </c>
      <c r="H10" s="36" t="s">
        <v>5</v>
      </c>
      <c r="L10" s="6"/>
    </row>
    <row r="11" spans="1:12" s="12" customFormat="1" ht="12.75">
      <c r="A11" s="37">
        <v>1</v>
      </c>
      <c r="B11" s="38">
        <v>2</v>
      </c>
      <c r="C11" s="38">
        <v>3</v>
      </c>
      <c r="D11" s="39"/>
      <c r="E11" s="38">
        <v>3</v>
      </c>
      <c r="F11" s="40">
        <v>4</v>
      </c>
      <c r="G11" s="41">
        <v>3</v>
      </c>
      <c r="H11" s="42">
        <v>4</v>
      </c>
      <c r="L11" s="13"/>
    </row>
    <row r="12" spans="1:12" s="12" customFormat="1" ht="49.5" customHeight="1">
      <c r="A12" s="123" t="s">
        <v>6</v>
      </c>
      <c r="B12" s="124"/>
      <c r="C12" s="124"/>
      <c r="D12" s="124"/>
      <c r="E12" s="124"/>
      <c r="F12" s="124"/>
      <c r="G12" s="125"/>
      <c r="H12" s="126"/>
      <c r="L12" s="13"/>
    </row>
    <row r="13" spans="1:12" s="5" customFormat="1" ht="18.75">
      <c r="A13" s="43" t="s">
        <v>7</v>
      </c>
      <c r="B13" s="44" t="s">
        <v>8</v>
      </c>
      <c r="C13" s="45">
        <f>F13*12</f>
        <v>0</v>
      </c>
      <c r="D13" s="46">
        <f>G13*I13</f>
        <v>117453.66</v>
      </c>
      <c r="E13" s="45">
        <f>H13*12</f>
        <v>35.4</v>
      </c>
      <c r="F13" s="47"/>
      <c r="G13" s="45">
        <f>H13*12</f>
        <v>35.4</v>
      </c>
      <c r="H13" s="48">
        <f>H18+H20</f>
        <v>2.95</v>
      </c>
      <c r="I13" s="5">
        <v>3317.9</v>
      </c>
      <c r="L13" s="6"/>
    </row>
    <row r="14" spans="1:12" s="5" customFormat="1" ht="15">
      <c r="A14" s="76" t="s">
        <v>85</v>
      </c>
      <c r="B14" s="77" t="s">
        <v>86</v>
      </c>
      <c r="C14" s="78"/>
      <c r="D14" s="82"/>
      <c r="E14" s="78"/>
      <c r="F14" s="83"/>
      <c r="G14" s="78"/>
      <c r="H14" s="84"/>
      <c r="L14" s="6"/>
    </row>
    <row r="15" spans="1:12" s="5" customFormat="1" ht="15">
      <c r="A15" s="76" t="s">
        <v>87</v>
      </c>
      <c r="B15" s="77" t="s">
        <v>86</v>
      </c>
      <c r="C15" s="78"/>
      <c r="D15" s="82"/>
      <c r="E15" s="78"/>
      <c r="F15" s="83"/>
      <c r="G15" s="78"/>
      <c r="H15" s="84"/>
      <c r="L15" s="6"/>
    </row>
    <row r="16" spans="1:12" s="5" customFormat="1" ht="15">
      <c r="A16" s="76" t="s">
        <v>88</v>
      </c>
      <c r="B16" s="77" t="s">
        <v>89</v>
      </c>
      <c r="C16" s="78"/>
      <c r="D16" s="82"/>
      <c r="E16" s="78"/>
      <c r="F16" s="83"/>
      <c r="G16" s="78"/>
      <c r="H16" s="84"/>
      <c r="L16" s="6"/>
    </row>
    <row r="17" spans="1:12" s="5" customFormat="1" ht="15">
      <c r="A17" s="76" t="s">
        <v>90</v>
      </c>
      <c r="B17" s="77" t="s">
        <v>86</v>
      </c>
      <c r="C17" s="78"/>
      <c r="D17" s="82"/>
      <c r="E17" s="78"/>
      <c r="F17" s="83"/>
      <c r="G17" s="78"/>
      <c r="H17" s="84"/>
      <c r="L17" s="6"/>
    </row>
    <row r="18" spans="1:12" s="5" customFormat="1" ht="15">
      <c r="A18" s="43" t="s">
        <v>104</v>
      </c>
      <c r="B18" s="49"/>
      <c r="C18" s="45"/>
      <c r="D18" s="46"/>
      <c r="E18" s="45"/>
      <c r="F18" s="47"/>
      <c r="G18" s="45"/>
      <c r="H18" s="47">
        <v>2.83</v>
      </c>
      <c r="L18" s="6"/>
    </row>
    <row r="19" spans="1:12" s="5" customFormat="1" ht="15">
      <c r="A19" s="76" t="s">
        <v>105</v>
      </c>
      <c r="B19" s="77" t="s">
        <v>86</v>
      </c>
      <c r="C19" s="78"/>
      <c r="D19" s="82"/>
      <c r="E19" s="78"/>
      <c r="F19" s="83"/>
      <c r="G19" s="78"/>
      <c r="H19" s="83">
        <v>0.12</v>
      </c>
      <c r="L19" s="6"/>
    </row>
    <row r="20" spans="1:12" s="5" customFormat="1" ht="15">
      <c r="A20" s="43" t="s">
        <v>104</v>
      </c>
      <c r="B20" s="49"/>
      <c r="C20" s="45"/>
      <c r="D20" s="46"/>
      <c r="E20" s="45"/>
      <c r="F20" s="47"/>
      <c r="G20" s="45"/>
      <c r="H20" s="47">
        <f>H19</f>
        <v>0.12</v>
      </c>
      <c r="L20" s="6"/>
    </row>
    <row r="21" spans="1:12" s="5" customFormat="1" ht="18.75">
      <c r="A21" s="43" t="s">
        <v>9</v>
      </c>
      <c r="B21" s="49" t="s">
        <v>10</v>
      </c>
      <c r="C21" s="45">
        <f>F21*12</f>
        <v>0</v>
      </c>
      <c r="D21" s="46">
        <f>G21*I21</f>
        <v>145324.02</v>
      </c>
      <c r="E21" s="45">
        <f>H21*12</f>
        <v>43.8</v>
      </c>
      <c r="F21" s="47"/>
      <c r="G21" s="45">
        <f>H21*12</f>
        <v>43.8</v>
      </c>
      <c r="H21" s="48">
        <v>3.65</v>
      </c>
      <c r="I21" s="5">
        <v>3317.9</v>
      </c>
      <c r="L21" s="6"/>
    </row>
    <row r="22" spans="1:12" s="5" customFormat="1" ht="15">
      <c r="A22" s="76" t="s">
        <v>91</v>
      </c>
      <c r="B22" s="77" t="s">
        <v>10</v>
      </c>
      <c r="C22" s="78"/>
      <c r="D22" s="82"/>
      <c r="E22" s="78"/>
      <c r="F22" s="83"/>
      <c r="G22" s="78"/>
      <c r="H22" s="84"/>
      <c r="L22" s="6"/>
    </row>
    <row r="23" spans="1:12" s="5" customFormat="1" ht="15">
      <c r="A23" s="76" t="s">
        <v>92</v>
      </c>
      <c r="B23" s="77" t="s">
        <v>10</v>
      </c>
      <c r="C23" s="78"/>
      <c r="D23" s="82"/>
      <c r="E23" s="78"/>
      <c r="F23" s="83"/>
      <c r="G23" s="78"/>
      <c r="H23" s="84"/>
      <c r="L23" s="6"/>
    </row>
    <row r="24" spans="1:12" s="5" customFormat="1" ht="15">
      <c r="A24" s="76" t="s">
        <v>93</v>
      </c>
      <c r="B24" s="77" t="s">
        <v>10</v>
      </c>
      <c r="C24" s="78"/>
      <c r="D24" s="82"/>
      <c r="E24" s="78"/>
      <c r="F24" s="83"/>
      <c r="G24" s="78"/>
      <c r="H24" s="84"/>
      <c r="L24" s="6"/>
    </row>
    <row r="25" spans="1:12" s="5" customFormat="1" ht="25.5">
      <c r="A25" s="76" t="s">
        <v>94</v>
      </c>
      <c r="B25" s="77" t="s">
        <v>11</v>
      </c>
      <c r="C25" s="78"/>
      <c r="D25" s="82"/>
      <c r="E25" s="78"/>
      <c r="F25" s="83"/>
      <c r="G25" s="78"/>
      <c r="H25" s="84"/>
      <c r="L25" s="6"/>
    </row>
    <row r="26" spans="1:12" s="5" customFormat="1" ht="15">
      <c r="A26" s="76" t="s">
        <v>95</v>
      </c>
      <c r="B26" s="77" t="s">
        <v>10</v>
      </c>
      <c r="C26" s="78"/>
      <c r="D26" s="82"/>
      <c r="E26" s="78"/>
      <c r="F26" s="83"/>
      <c r="G26" s="78"/>
      <c r="H26" s="84"/>
      <c r="L26" s="6"/>
    </row>
    <row r="27" spans="1:12" s="5" customFormat="1" ht="15">
      <c r="A27" s="76" t="s">
        <v>96</v>
      </c>
      <c r="B27" s="77" t="s">
        <v>10</v>
      </c>
      <c r="C27" s="78"/>
      <c r="D27" s="82"/>
      <c r="E27" s="78"/>
      <c r="F27" s="83"/>
      <c r="G27" s="78"/>
      <c r="H27" s="84"/>
      <c r="L27" s="6"/>
    </row>
    <row r="28" spans="1:12" s="5" customFormat="1" ht="25.5">
      <c r="A28" s="76" t="s">
        <v>97</v>
      </c>
      <c r="B28" s="77" t="s">
        <v>98</v>
      </c>
      <c r="C28" s="78"/>
      <c r="D28" s="82"/>
      <c r="E28" s="78"/>
      <c r="F28" s="83"/>
      <c r="G28" s="78"/>
      <c r="H28" s="84"/>
      <c r="L28" s="6"/>
    </row>
    <row r="29" spans="1:12" s="53" customFormat="1" ht="18.75">
      <c r="A29" s="50" t="s">
        <v>12</v>
      </c>
      <c r="B29" s="44" t="s">
        <v>13</v>
      </c>
      <c r="C29" s="45">
        <f>F29*12</f>
        <v>0</v>
      </c>
      <c r="D29" s="46">
        <f>G29*I29</f>
        <v>29861.1</v>
      </c>
      <c r="E29" s="45">
        <f>H29*12</f>
        <v>9</v>
      </c>
      <c r="F29" s="51"/>
      <c r="G29" s="45">
        <f>H29*12</f>
        <v>9</v>
      </c>
      <c r="H29" s="52">
        <v>0.75</v>
      </c>
      <c r="I29" s="5">
        <v>3317.9</v>
      </c>
      <c r="K29" s="5"/>
      <c r="L29" s="6"/>
    </row>
    <row r="30" spans="1:12" s="5" customFormat="1" ht="18.75">
      <c r="A30" s="50" t="s">
        <v>14</v>
      </c>
      <c r="B30" s="44" t="s">
        <v>15</v>
      </c>
      <c r="C30" s="45">
        <f>F30*12</f>
        <v>0</v>
      </c>
      <c r="D30" s="46">
        <f>G30*I30</f>
        <v>97546.26</v>
      </c>
      <c r="E30" s="45">
        <f>H30*12</f>
        <v>29.4</v>
      </c>
      <c r="F30" s="51"/>
      <c r="G30" s="45">
        <f>H30*12</f>
        <v>29.4</v>
      </c>
      <c r="H30" s="52">
        <v>2.45</v>
      </c>
      <c r="I30" s="5">
        <v>3317.9</v>
      </c>
      <c r="L30" s="6"/>
    </row>
    <row r="31" spans="1:12" s="12" customFormat="1" ht="30" hidden="1">
      <c r="A31" s="50" t="s">
        <v>50</v>
      </c>
      <c r="B31" s="44" t="s">
        <v>8</v>
      </c>
      <c r="C31" s="54"/>
      <c r="D31" s="46"/>
      <c r="E31" s="54"/>
      <c r="F31" s="51"/>
      <c r="G31" s="45"/>
      <c r="H31" s="51"/>
      <c r="I31" s="5">
        <v>3317.9</v>
      </c>
      <c r="K31" s="5"/>
      <c r="L31" s="6"/>
    </row>
    <row r="32" spans="1:12" s="12" customFormat="1" ht="32.25" customHeight="1" hidden="1">
      <c r="A32" s="50" t="s">
        <v>74</v>
      </c>
      <c r="B32" s="44" t="s">
        <v>8</v>
      </c>
      <c r="C32" s="54"/>
      <c r="D32" s="46"/>
      <c r="E32" s="54"/>
      <c r="F32" s="51"/>
      <c r="G32" s="45"/>
      <c r="H32" s="51"/>
      <c r="I32" s="5">
        <v>3317.9</v>
      </c>
      <c r="K32" s="5"/>
      <c r="L32" s="6"/>
    </row>
    <row r="33" spans="1:12" s="12" customFormat="1" ht="15" hidden="1">
      <c r="A33" s="50" t="s">
        <v>51</v>
      </c>
      <c r="B33" s="44" t="s">
        <v>8</v>
      </c>
      <c r="C33" s="54"/>
      <c r="D33" s="46"/>
      <c r="E33" s="54"/>
      <c r="F33" s="51"/>
      <c r="G33" s="45"/>
      <c r="H33" s="51"/>
      <c r="I33" s="5">
        <v>3317.9</v>
      </c>
      <c r="K33" s="5"/>
      <c r="L33" s="6"/>
    </row>
    <row r="34" spans="1:12" s="12" customFormat="1" ht="30" hidden="1">
      <c r="A34" s="50" t="s">
        <v>52</v>
      </c>
      <c r="B34" s="44" t="s">
        <v>11</v>
      </c>
      <c r="C34" s="54"/>
      <c r="D34" s="46">
        <f>G34*I34</f>
        <v>0</v>
      </c>
      <c r="E34" s="54"/>
      <c r="F34" s="51"/>
      <c r="G34" s="45">
        <f>H34*12</f>
        <v>0</v>
      </c>
      <c r="H34" s="51"/>
      <c r="I34" s="5">
        <v>3317.9</v>
      </c>
      <c r="K34" s="5"/>
      <c r="L34" s="6"/>
    </row>
    <row r="35" spans="1:12" s="12" customFormat="1" ht="30" hidden="1">
      <c r="A35" s="50" t="s">
        <v>53</v>
      </c>
      <c r="B35" s="44" t="s">
        <v>11</v>
      </c>
      <c r="C35" s="54"/>
      <c r="D35" s="46">
        <f>G35*I35</f>
        <v>0</v>
      </c>
      <c r="E35" s="54"/>
      <c r="F35" s="51"/>
      <c r="G35" s="45">
        <f>H35*12</f>
        <v>0</v>
      </c>
      <c r="H35" s="51"/>
      <c r="I35" s="5">
        <v>3317.9</v>
      </c>
      <c r="K35" s="5"/>
      <c r="L35" s="6"/>
    </row>
    <row r="36" spans="1:12" s="12" customFormat="1" ht="30" hidden="1">
      <c r="A36" s="50" t="s">
        <v>54</v>
      </c>
      <c r="B36" s="44" t="s">
        <v>11</v>
      </c>
      <c r="C36" s="54"/>
      <c r="D36" s="46">
        <f>G36*I36</f>
        <v>0</v>
      </c>
      <c r="E36" s="54"/>
      <c r="F36" s="51"/>
      <c r="G36" s="45">
        <f>H36*12</f>
        <v>0</v>
      </c>
      <c r="H36" s="51"/>
      <c r="I36" s="5">
        <v>3317.9</v>
      </c>
      <c r="K36" s="5"/>
      <c r="L36" s="6"/>
    </row>
    <row r="37" spans="1:12" s="12" customFormat="1" ht="24" customHeight="1">
      <c r="A37" s="50" t="s">
        <v>50</v>
      </c>
      <c r="B37" s="44" t="s">
        <v>8</v>
      </c>
      <c r="C37" s="54"/>
      <c r="D37" s="46">
        <v>2042.21</v>
      </c>
      <c r="E37" s="54"/>
      <c r="F37" s="51"/>
      <c r="G37" s="45">
        <f>D37/I37</f>
        <v>0.62</v>
      </c>
      <c r="H37" s="51">
        <f>G37/12</f>
        <v>0.05</v>
      </c>
      <c r="I37" s="5">
        <v>3317.9</v>
      </c>
      <c r="K37" s="5"/>
      <c r="L37" s="6"/>
    </row>
    <row r="38" spans="1:12" s="12" customFormat="1" ht="20.25" customHeight="1">
      <c r="A38" s="50" t="s">
        <v>74</v>
      </c>
      <c r="B38" s="44" t="s">
        <v>8</v>
      </c>
      <c r="C38" s="54"/>
      <c r="D38" s="46">
        <v>2042.21</v>
      </c>
      <c r="E38" s="54"/>
      <c r="F38" s="51"/>
      <c r="G38" s="45">
        <f>D38/I38</f>
        <v>0.62</v>
      </c>
      <c r="H38" s="51">
        <f>G38/12</f>
        <v>0.05</v>
      </c>
      <c r="I38" s="5">
        <v>3317.9</v>
      </c>
      <c r="K38" s="5"/>
      <c r="L38" s="6"/>
    </row>
    <row r="39" spans="1:12" s="12" customFormat="1" ht="20.25" customHeight="1">
      <c r="A39" s="50" t="s">
        <v>84</v>
      </c>
      <c r="B39" s="44" t="s">
        <v>8</v>
      </c>
      <c r="C39" s="54"/>
      <c r="D39" s="46">
        <v>12896.1</v>
      </c>
      <c r="E39" s="54"/>
      <c r="F39" s="51"/>
      <c r="G39" s="45">
        <f>D39/I39</f>
        <v>3.89</v>
      </c>
      <c r="H39" s="51">
        <f>G39/12</f>
        <v>0.32</v>
      </c>
      <c r="I39" s="5">
        <v>3317.9</v>
      </c>
      <c r="K39" s="5"/>
      <c r="L39" s="6"/>
    </row>
    <row r="40" spans="1:12" s="12" customFormat="1" ht="30" hidden="1">
      <c r="A40" s="50" t="s">
        <v>106</v>
      </c>
      <c r="B40" s="44" t="s">
        <v>11</v>
      </c>
      <c r="C40" s="54"/>
      <c r="D40" s="46"/>
      <c r="E40" s="54"/>
      <c r="F40" s="51"/>
      <c r="G40" s="45">
        <f>D40/I40</f>
        <v>0</v>
      </c>
      <c r="H40" s="51">
        <f>G40/12</f>
        <v>0</v>
      </c>
      <c r="I40" s="5">
        <v>3317.9</v>
      </c>
      <c r="K40" s="5"/>
      <c r="L40" s="6"/>
    </row>
    <row r="41" spans="1:12" s="12" customFormat="1" ht="20.25" customHeight="1">
      <c r="A41" s="50" t="s">
        <v>21</v>
      </c>
      <c r="B41" s="44"/>
      <c r="C41" s="54">
        <f>F41*12</f>
        <v>0</v>
      </c>
      <c r="D41" s="46">
        <f>G41*I41</f>
        <v>8361.11</v>
      </c>
      <c r="E41" s="54">
        <f>H41*12</f>
        <v>2.52</v>
      </c>
      <c r="F41" s="51"/>
      <c r="G41" s="45">
        <f>H41*12</f>
        <v>2.52</v>
      </c>
      <c r="H41" s="51">
        <v>0.21</v>
      </c>
      <c r="I41" s="5">
        <v>3317.9</v>
      </c>
      <c r="K41" s="5"/>
      <c r="L41" s="6"/>
    </row>
    <row r="42" spans="1:12" s="5" customFormat="1" ht="15">
      <c r="A42" s="50" t="s">
        <v>23</v>
      </c>
      <c r="B42" s="44" t="s">
        <v>24</v>
      </c>
      <c r="C42" s="54">
        <f>F42*12</f>
        <v>0</v>
      </c>
      <c r="D42" s="46">
        <f>G42*I42</f>
        <v>2388.89</v>
      </c>
      <c r="E42" s="54">
        <f>H42*12</f>
        <v>0.72</v>
      </c>
      <c r="F42" s="51"/>
      <c r="G42" s="45">
        <f>H42*12</f>
        <v>0.72</v>
      </c>
      <c r="H42" s="51">
        <v>0.06</v>
      </c>
      <c r="I42" s="5">
        <v>3317.9</v>
      </c>
      <c r="L42" s="6"/>
    </row>
    <row r="43" spans="1:12" s="5" customFormat="1" ht="15">
      <c r="A43" s="50" t="s">
        <v>25</v>
      </c>
      <c r="B43" s="55" t="s">
        <v>26</v>
      </c>
      <c r="C43" s="56">
        <f>F43*12</f>
        <v>0</v>
      </c>
      <c r="D43" s="46">
        <f>G43*I43</f>
        <v>1592.59</v>
      </c>
      <c r="E43" s="56">
        <f>H43*12</f>
        <v>0.48</v>
      </c>
      <c r="F43" s="57"/>
      <c r="G43" s="45">
        <f>H43*12</f>
        <v>0.48</v>
      </c>
      <c r="H43" s="57">
        <v>0.04</v>
      </c>
      <c r="I43" s="5">
        <v>3317.9</v>
      </c>
      <c r="L43" s="6"/>
    </row>
    <row r="44" spans="1:12" s="53" customFormat="1" ht="30">
      <c r="A44" s="50" t="s">
        <v>22</v>
      </c>
      <c r="B44" s="44" t="s">
        <v>78</v>
      </c>
      <c r="C44" s="54">
        <f>F44*12</f>
        <v>0</v>
      </c>
      <c r="D44" s="46">
        <f>G44*I44</f>
        <v>1990.74</v>
      </c>
      <c r="E44" s="54">
        <f>H44*12</f>
        <v>0.6</v>
      </c>
      <c r="F44" s="51"/>
      <c r="G44" s="45">
        <f>H44*12</f>
        <v>0.6</v>
      </c>
      <c r="H44" s="51">
        <v>0.05</v>
      </c>
      <c r="I44" s="5">
        <v>3317.9</v>
      </c>
      <c r="K44" s="5"/>
      <c r="L44" s="6"/>
    </row>
    <row r="45" spans="1:12" s="53" customFormat="1" ht="15">
      <c r="A45" s="50" t="s">
        <v>31</v>
      </c>
      <c r="B45" s="44"/>
      <c r="C45" s="45"/>
      <c r="D45" s="45">
        <f>D47+D48+D49+D50+D51+D52+D53+D56+D57+D58+D61+D60+D64</f>
        <v>62841.5</v>
      </c>
      <c r="E45" s="45"/>
      <c r="F45" s="51"/>
      <c r="G45" s="45">
        <f>D45/I45</f>
        <v>18.94</v>
      </c>
      <c r="H45" s="47">
        <f>G45/12</f>
        <v>1.58</v>
      </c>
      <c r="I45" s="5">
        <v>3317.9</v>
      </c>
      <c r="K45" s="5"/>
      <c r="L45" s="6"/>
    </row>
    <row r="46" spans="1:12" s="12" customFormat="1" ht="15" hidden="1">
      <c r="A46" s="14" t="s">
        <v>62</v>
      </c>
      <c r="B46" s="15" t="s">
        <v>16</v>
      </c>
      <c r="C46" s="16"/>
      <c r="D46" s="17">
        <f>G46*I46</f>
        <v>0</v>
      </c>
      <c r="E46" s="16"/>
      <c r="F46" s="18"/>
      <c r="G46" s="16">
        <f>H46*12</f>
        <v>0</v>
      </c>
      <c r="H46" s="18"/>
      <c r="I46" s="5">
        <v>3317.9</v>
      </c>
      <c r="K46" s="5"/>
      <c r="L46" s="6"/>
    </row>
    <row r="47" spans="1:12" s="12" customFormat="1" ht="15">
      <c r="A47" s="14" t="s">
        <v>122</v>
      </c>
      <c r="B47" s="15" t="s">
        <v>16</v>
      </c>
      <c r="C47" s="16"/>
      <c r="D47" s="17">
        <v>731.44</v>
      </c>
      <c r="E47" s="16"/>
      <c r="F47" s="18"/>
      <c r="G47" s="16"/>
      <c r="H47" s="18"/>
      <c r="I47" s="5">
        <v>3317.9</v>
      </c>
      <c r="K47" s="5"/>
      <c r="L47" s="6"/>
    </row>
    <row r="48" spans="1:12" s="12" customFormat="1" ht="15">
      <c r="A48" s="14" t="s">
        <v>17</v>
      </c>
      <c r="B48" s="74" t="s">
        <v>117</v>
      </c>
      <c r="C48" s="16">
        <f>F48*12</f>
        <v>0</v>
      </c>
      <c r="D48" s="17">
        <v>918.96</v>
      </c>
      <c r="E48" s="16">
        <f>H48*12</f>
        <v>0</v>
      </c>
      <c r="F48" s="18"/>
      <c r="G48" s="16"/>
      <c r="H48" s="18"/>
      <c r="I48" s="5">
        <v>3317.9</v>
      </c>
      <c r="K48" s="5"/>
      <c r="L48" s="6"/>
    </row>
    <row r="49" spans="1:12" s="12" customFormat="1" ht="15">
      <c r="A49" s="14" t="s">
        <v>107</v>
      </c>
      <c r="B49" s="15" t="s">
        <v>16</v>
      </c>
      <c r="C49" s="16">
        <f>F49*12</f>
        <v>0</v>
      </c>
      <c r="D49" s="17">
        <v>1637.48</v>
      </c>
      <c r="E49" s="16">
        <f>H49*12</f>
        <v>0</v>
      </c>
      <c r="F49" s="18"/>
      <c r="G49" s="16"/>
      <c r="H49" s="18"/>
      <c r="I49" s="5">
        <v>3317.9</v>
      </c>
      <c r="K49" s="5"/>
      <c r="L49" s="6"/>
    </row>
    <row r="50" spans="1:12" s="12" customFormat="1" ht="15">
      <c r="A50" s="14" t="s">
        <v>61</v>
      </c>
      <c r="B50" s="15" t="s">
        <v>16</v>
      </c>
      <c r="C50" s="16">
        <f>F50*12</f>
        <v>0</v>
      </c>
      <c r="D50" s="17">
        <v>1751.22</v>
      </c>
      <c r="E50" s="16">
        <f>H50*12</f>
        <v>0</v>
      </c>
      <c r="F50" s="18"/>
      <c r="G50" s="16"/>
      <c r="H50" s="18"/>
      <c r="I50" s="5">
        <v>3317.9</v>
      </c>
      <c r="K50" s="5"/>
      <c r="L50" s="6"/>
    </row>
    <row r="51" spans="1:12" s="12" customFormat="1" ht="15">
      <c r="A51" s="14" t="s">
        <v>57</v>
      </c>
      <c r="B51" s="15" t="s">
        <v>16</v>
      </c>
      <c r="C51" s="16">
        <f>F51*12</f>
        <v>0</v>
      </c>
      <c r="D51" s="17">
        <v>3502.46</v>
      </c>
      <c r="E51" s="16">
        <f>H51*12</f>
        <v>0</v>
      </c>
      <c r="F51" s="18"/>
      <c r="G51" s="16"/>
      <c r="H51" s="18"/>
      <c r="I51" s="5">
        <v>3317.9</v>
      </c>
      <c r="K51" s="5"/>
      <c r="L51" s="6"/>
    </row>
    <row r="52" spans="1:12" s="12" customFormat="1" ht="15">
      <c r="A52" s="14" t="s">
        <v>83</v>
      </c>
      <c r="B52" s="74" t="s">
        <v>16</v>
      </c>
      <c r="C52" s="16"/>
      <c r="D52" s="17">
        <v>5855.59</v>
      </c>
      <c r="E52" s="16"/>
      <c r="F52" s="18"/>
      <c r="G52" s="16"/>
      <c r="H52" s="18"/>
      <c r="I52" s="5">
        <v>3317.9</v>
      </c>
      <c r="K52" s="5"/>
      <c r="L52" s="6"/>
    </row>
    <row r="53" spans="1:12" s="12" customFormat="1" ht="15">
      <c r="A53" s="14" t="s">
        <v>18</v>
      </c>
      <c r="B53" s="15" t="s">
        <v>16</v>
      </c>
      <c r="C53" s="16">
        <f>F53*12</f>
        <v>0</v>
      </c>
      <c r="D53" s="17">
        <v>918.95</v>
      </c>
      <c r="E53" s="16">
        <f>H53*12</f>
        <v>0</v>
      </c>
      <c r="F53" s="18"/>
      <c r="G53" s="16"/>
      <c r="H53" s="18"/>
      <c r="I53" s="5">
        <v>3317.9</v>
      </c>
      <c r="K53" s="5"/>
      <c r="L53" s="6"/>
    </row>
    <row r="54" spans="1:12" s="12" customFormat="1" ht="15" hidden="1">
      <c r="A54" s="14" t="s">
        <v>56</v>
      </c>
      <c r="B54" s="15" t="s">
        <v>16</v>
      </c>
      <c r="C54" s="16"/>
      <c r="D54" s="17">
        <f>G54*I54</f>
        <v>0</v>
      </c>
      <c r="E54" s="16"/>
      <c r="F54" s="18"/>
      <c r="G54" s="16"/>
      <c r="H54" s="18"/>
      <c r="I54" s="5">
        <v>3317.9</v>
      </c>
      <c r="K54" s="5"/>
      <c r="L54" s="6"/>
    </row>
    <row r="55" spans="1:12" s="12" customFormat="1" ht="15" hidden="1">
      <c r="A55" s="14" t="s">
        <v>57</v>
      </c>
      <c r="B55" s="15" t="s">
        <v>20</v>
      </c>
      <c r="C55" s="16"/>
      <c r="D55" s="17">
        <f>G55*I55</f>
        <v>0</v>
      </c>
      <c r="E55" s="16"/>
      <c r="F55" s="18"/>
      <c r="G55" s="16"/>
      <c r="H55" s="18"/>
      <c r="I55" s="5">
        <v>3317.9</v>
      </c>
      <c r="K55" s="5"/>
      <c r="L55" s="6"/>
    </row>
    <row r="56" spans="1:12" s="12" customFormat="1" ht="15">
      <c r="A56" s="14" t="s">
        <v>56</v>
      </c>
      <c r="B56" s="74" t="s">
        <v>16</v>
      </c>
      <c r="C56" s="16"/>
      <c r="D56" s="17">
        <v>875.58</v>
      </c>
      <c r="E56" s="16"/>
      <c r="F56" s="18"/>
      <c r="G56" s="16"/>
      <c r="H56" s="18"/>
      <c r="I56" s="5">
        <v>3317.9</v>
      </c>
      <c r="K56" s="5"/>
      <c r="L56" s="6"/>
    </row>
    <row r="57" spans="1:12" s="12" customFormat="1" ht="15">
      <c r="A57" s="14" t="s">
        <v>19</v>
      </c>
      <c r="B57" s="15" t="s">
        <v>16</v>
      </c>
      <c r="C57" s="16">
        <f>F57*12</f>
        <v>0</v>
      </c>
      <c r="D57" s="17">
        <v>3487.07</v>
      </c>
      <c r="E57" s="16">
        <f>H57*12</f>
        <v>0</v>
      </c>
      <c r="F57" s="18"/>
      <c r="G57" s="16"/>
      <c r="H57" s="18"/>
      <c r="I57" s="5">
        <v>3317.9</v>
      </c>
      <c r="K57" s="5"/>
      <c r="L57" s="6"/>
    </row>
    <row r="58" spans="1:12" s="12" customFormat="1" ht="25.5">
      <c r="A58" s="14" t="s">
        <v>123</v>
      </c>
      <c r="B58" s="15" t="s">
        <v>16</v>
      </c>
      <c r="C58" s="16"/>
      <c r="D58" s="17">
        <v>6463.18</v>
      </c>
      <c r="E58" s="16"/>
      <c r="F58" s="18"/>
      <c r="G58" s="16"/>
      <c r="H58" s="18"/>
      <c r="I58" s="5">
        <v>3317.9</v>
      </c>
      <c r="K58" s="5"/>
      <c r="L58" s="6"/>
    </row>
    <row r="59" spans="1:12" s="12" customFormat="1" ht="15" hidden="1">
      <c r="A59" s="14" t="s">
        <v>63</v>
      </c>
      <c r="B59" s="15" t="s">
        <v>16</v>
      </c>
      <c r="C59" s="9"/>
      <c r="D59" s="17">
        <f>G59*I59</f>
        <v>0</v>
      </c>
      <c r="E59" s="9"/>
      <c r="F59" s="18"/>
      <c r="G59" s="16"/>
      <c r="H59" s="18"/>
      <c r="I59" s="5">
        <v>3317.9</v>
      </c>
      <c r="K59" s="5"/>
      <c r="L59" s="6"/>
    </row>
    <row r="60" spans="1:12" s="12" customFormat="1" ht="15">
      <c r="A60" s="14" t="s">
        <v>133</v>
      </c>
      <c r="B60" s="74" t="s">
        <v>67</v>
      </c>
      <c r="C60" s="9"/>
      <c r="D60" s="17">
        <v>756.35</v>
      </c>
      <c r="E60" s="9"/>
      <c r="F60" s="18"/>
      <c r="G60" s="16"/>
      <c r="H60" s="18"/>
      <c r="I60" s="5"/>
      <c r="K60" s="5"/>
      <c r="L60" s="6"/>
    </row>
    <row r="61" spans="1:12" s="12" customFormat="1" ht="15">
      <c r="A61" s="14" t="s">
        <v>140</v>
      </c>
      <c r="B61" s="74" t="s">
        <v>16</v>
      </c>
      <c r="C61" s="16"/>
      <c r="D61" s="17">
        <v>15047.7</v>
      </c>
      <c r="E61" s="16"/>
      <c r="F61" s="18"/>
      <c r="G61" s="16"/>
      <c r="H61" s="18"/>
      <c r="I61" s="5">
        <v>3317.9</v>
      </c>
      <c r="K61" s="5"/>
      <c r="L61" s="6"/>
    </row>
    <row r="62" spans="1:12" s="12" customFormat="1" ht="15" hidden="1">
      <c r="A62" s="14"/>
      <c r="B62" s="15"/>
      <c r="C62" s="16"/>
      <c r="D62" s="17"/>
      <c r="E62" s="16"/>
      <c r="F62" s="18"/>
      <c r="G62" s="16"/>
      <c r="H62" s="18"/>
      <c r="I62" s="5">
        <v>3317.9</v>
      </c>
      <c r="K62" s="5"/>
      <c r="L62" s="6"/>
    </row>
    <row r="63" spans="1:12" s="63" customFormat="1" ht="15.75" customHeight="1" hidden="1">
      <c r="A63" s="58" t="s">
        <v>72</v>
      </c>
      <c r="B63" s="59" t="s">
        <v>16</v>
      </c>
      <c r="C63" s="60"/>
      <c r="D63" s="61">
        <f>G63*I63</f>
        <v>0</v>
      </c>
      <c r="E63" s="60"/>
      <c r="F63" s="62"/>
      <c r="G63" s="60">
        <f>H63*12</f>
        <v>0</v>
      </c>
      <c r="H63" s="62"/>
      <c r="I63" s="5">
        <v>3317.9</v>
      </c>
      <c r="K63" s="5"/>
      <c r="L63" s="6"/>
    </row>
    <row r="64" spans="1:12" s="63" customFormat="1" ht="15.75" customHeight="1">
      <c r="A64" s="14" t="s">
        <v>139</v>
      </c>
      <c r="B64" s="106" t="s">
        <v>67</v>
      </c>
      <c r="C64" s="107"/>
      <c r="D64" s="115">
        <v>20895.52</v>
      </c>
      <c r="E64" s="107"/>
      <c r="F64" s="108"/>
      <c r="G64" s="107"/>
      <c r="H64" s="109"/>
      <c r="I64" s="5">
        <v>3317.9</v>
      </c>
      <c r="K64" s="5"/>
      <c r="L64" s="6"/>
    </row>
    <row r="65" spans="1:12" s="53" customFormat="1" ht="15">
      <c r="A65" s="50" t="s">
        <v>40</v>
      </c>
      <c r="B65" s="44"/>
      <c r="C65" s="45"/>
      <c r="D65" s="45">
        <f>D74+D75+D76+D84</f>
        <v>30754.08</v>
      </c>
      <c r="E65" s="45"/>
      <c r="F65" s="51"/>
      <c r="G65" s="45">
        <f>D65/I65</f>
        <v>9.27</v>
      </c>
      <c r="H65" s="47">
        <f>G65/12</f>
        <v>0.77</v>
      </c>
      <c r="I65" s="5">
        <v>3317.9</v>
      </c>
      <c r="K65" s="5"/>
      <c r="L65" s="6"/>
    </row>
    <row r="66" spans="1:12" s="12" customFormat="1" ht="15" hidden="1">
      <c r="A66" s="14" t="s">
        <v>32</v>
      </c>
      <c r="B66" s="15" t="s">
        <v>44</v>
      </c>
      <c r="C66" s="16"/>
      <c r="D66" s="17">
        <f aca="true" t="shared" si="0" ref="D66:D72">G66*I66</f>
        <v>0</v>
      </c>
      <c r="E66" s="16"/>
      <c r="F66" s="18"/>
      <c r="G66" s="16">
        <f aca="true" t="shared" si="1" ref="G66:G72">H66*12</f>
        <v>0</v>
      </c>
      <c r="H66" s="18"/>
      <c r="I66" s="5">
        <v>3317.9</v>
      </c>
      <c r="K66" s="5"/>
      <c r="L66" s="6"/>
    </row>
    <row r="67" spans="1:12" s="12" customFormat="1" ht="15" hidden="1">
      <c r="A67" s="14" t="s">
        <v>68</v>
      </c>
      <c r="B67" s="15" t="s">
        <v>67</v>
      </c>
      <c r="C67" s="16"/>
      <c r="D67" s="17">
        <f t="shared" si="0"/>
        <v>0</v>
      </c>
      <c r="E67" s="16"/>
      <c r="F67" s="18"/>
      <c r="G67" s="16">
        <f t="shared" si="1"/>
        <v>0</v>
      </c>
      <c r="H67" s="18"/>
      <c r="I67" s="5">
        <v>3317.9</v>
      </c>
      <c r="K67" s="5"/>
      <c r="L67" s="6"/>
    </row>
    <row r="68" spans="1:12" s="12" customFormat="1" ht="25.5" hidden="1">
      <c r="A68" s="14" t="s">
        <v>64</v>
      </c>
      <c r="B68" s="15" t="s">
        <v>65</v>
      </c>
      <c r="C68" s="16"/>
      <c r="D68" s="17">
        <f t="shared" si="0"/>
        <v>0</v>
      </c>
      <c r="E68" s="16"/>
      <c r="F68" s="18"/>
      <c r="G68" s="16">
        <f t="shared" si="1"/>
        <v>0</v>
      </c>
      <c r="H68" s="18"/>
      <c r="I68" s="5">
        <v>3317.9</v>
      </c>
      <c r="K68" s="5"/>
      <c r="L68" s="6"/>
    </row>
    <row r="69" spans="1:12" s="12" customFormat="1" ht="15" hidden="1">
      <c r="A69" s="14" t="s">
        <v>33</v>
      </c>
      <c r="B69" s="15" t="s">
        <v>66</v>
      </c>
      <c r="C69" s="16"/>
      <c r="D69" s="17">
        <f t="shared" si="0"/>
        <v>0</v>
      </c>
      <c r="E69" s="16"/>
      <c r="F69" s="18"/>
      <c r="G69" s="16">
        <f t="shared" si="1"/>
        <v>0</v>
      </c>
      <c r="H69" s="18"/>
      <c r="I69" s="5">
        <v>3317.9</v>
      </c>
      <c r="K69" s="5"/>
      <c r="L69" s="6"/>
    </row>
    <row r="70" spans="1:12" s="12" customFormat="1" ht="15" hidden="1">
      <c r="A70" s="14" t="s">
        <v>48</v>
      </c>
      <c r="B70" s="15" t="s">
        <v>67</v>
      </c>
      <c r="C70" s="16"/>
      <c r="D70" s="17">
        <f t="shared" si="0"/>
        <v>0</v>
      </c>
      <c r="E70" s="16"/>
      <c r="F70" s="18"/>
      <c r="G70" s="16">
        <f t="shared" si="1"/>
        <v>0</v>
      </c>
      <c r="H70" s="18"/>
      <c r="I70" s="5">
        <v>3317.9</v>
      </c>
      <c r="K70" s="5"/>
      <c r="L70" s="6"/>
    </row>
    <row r="71" spans="1:12" s="12" customFormat="1" ht="15" hidden="1">
      <c r="A71" s="14" t="s">
        <v>49</v>
      </c>
      <c r="B71" s="15" t="s">
        <v>16</v>
      </c>
      <c r="C71" s="16"/>
      <c r="D71" s="17">
        <f t="shared" si="0"/>
        <v>0</v>
      </c>
      <c r="E71" s="16"/>
      <c r="F71" s="18"/>
      <c r="G71" s="16">
        <f t="shared" si="1"/>
        <v>0</v>
      </c>
      <c r="H71" s="18"/>
      <c r="I71" s="5">
        <v>3317.9</v>
      </c>
      <c r="K71" s="5"/>
      <c r="L71" s="6"/>
    </row>
    <row r="72" spans="1:12" s="12" customFormat="1" ht="25.5" hidden="1">
      <c r="A72" s="14" t="s">
        <v>45</v>
      </c>
      <c r="B72" s="15" t="s">
        <v>16</v>
      </c>
      <c r="C72" s="16"/>
      <c r="D72" s="17">
        <f t="shared" si="0"/>
        <v>0</v>
      </c>
      <c r="E72" s="16"/>
      <c r="F72" s="18"/>
      <c r="G72" s="16">
        <f t="shared" si="1"/>
        <v>0</v>
      </c>
      <c r="H72" s="18"/>
      <c r="I72" s="5">
        <v>3317.9</v>
      </c>
      <c r="K72" s="5"/>
      <c r="L72" s="6"/>
    </row>
    <row r="73" spans="1:12" s="12" customFormat="1" ht="15" hidden="1">
      <c r="A73" s="14" t="s">
        <v>59</v>
      </c>
      <c r="B73" s="15" t="s">
        <v>8</v>
      </c>
      <c r="C73" s="16"/>
      <c r="D73" s="17"/>
      <c r="E73" s="16"/>
      <c r="F73" s="18"/>
      <c r="G73" s="16"/>
      <c r="H73" s="11"/>
      <c r="I73" s="5">
        <v>3317.9</v>
      </c>
      <c r="K73" s="5"/>
      <c r="L73" s="6"/>
    </row>
    <row r="74" spans="1:12" s="12" customFormat="1" ht="15">
      <c r="A74" s="14" t="s">
        <v>82</v>
      </c>
      <c r="B74" s="74" t="s">
        <v>16</v>
      </c>
      <c r="C74" s="9"/>
      <c r="D74" s="17">
        <v>7825</v>
      </c>
      <c r="E74" s="9"/>
      <c r="F74" s="18"/>
      <c r="G74" s="16"/>
      <c r="H74" s="11"/>
      <c r="I74" s="5">
        <v>3317.9</v>
      </c>
      <c r="K74" s="5"/>
      <c r="L74" s="6"/>
    </row>
    <row r="75" spans="1:12" s="12" customFormat="1" ht="15">
      <c r="A75" s="14" t="s">
        <v>58</v>
      </c>
      <c r="B75" s="15" t="s">
        <v>8</v>
      </c>
      <c r="C75" s="9"/>
      <c r="D75" s="17">
        <v>6228.48</v>
      </c>
      <c r="E75" s="9"/>
      <c r="F75" s="18"/>
      <c r="G75" s="16"/>
      <c r="H75" s="18"/>
      <c r="I75" s="5">
        <v>3317.9</v>
      </c>
      <c r="K75" s="5"/>
      <c r="L75" s="6"/>
    </row>
    <row r="76" spans="1:12" s="96" customFormat="1" ht="31.5" customHeight="1">
      <c r="A76" s="14" t="s">
        <v>64</v>
      </c>
      <c r="B76" s="74" t="s">
        <v>65</v>
      </c>
      <c r="C76" s="93"/>
      <c r="D76" s="94">
        <v>1751.2</v>
      </c>
      <c r="E76" s="93"/>
      <c r="F76" s="95"/>
      <c r="G76" s="93"/>
      <c r="H76" s="95"/>
      <c r="I76" s="5">
        <v>3317.9</v>
      </c>
      <c r="K76" s="5"/>
      <c r="L76" s="6"/>
    </row>
    <row r="77" spans="1:12" s="12" customFormat="1" ht="15" hidden="1">
      <c r="A77" s="50" t="s">
        <v>41</v>
      </c>
      <c r="B77" s="15"/>
      <c r="C77" s="16"/>
      <c r="D77" s="45">
        <f>D78+D79+D80</f>
        <v>0</v>
      </c>
      <c r="E77" s="16"/>
      <c r="F77" s="18"/>
      <c r="G77" s="45">
        <f>G78+G79+G80</f>
        <v>0</v>
      </c>
      <c r="H77" s="47">
        <f>H78+H79+H80</f>
        <v>0</v>
      </c>
      <c r="I77" s="5">
        <v>3317.9</v>
      </c>
      <c r="K77" s="5"/>
      <c r="L77" s="6"/>
    </row>
    <row r="78" spans="1:12" s="12" customFormat="1" ht="15" hidden="1">
      <c r="A78" s="14" t="s">
        <v>34</v>
      </c>
      <c r="B78" s="15" t="s">
        <v>16</v>
      </c>
      <c r="C78" s="16"/>
      <c r="D78" s="17"/>
      <c r="E78" s="16"/>
      <c r="F78" s="18"/>
      <c r="G78" s="16"/>
      <c r="H78" s="18"/>
      <c r="I78" s="5">
        <v>3317.9</v>
      </c>
      <c r="K78" s="5"/>
      <c r="L78" s="6"/>
    </row>
    <row r="79" spans="1:12" s="12" customFormat="1" ht="25.5" hidden="1">
      <c r="A79" s="14" t="s">
        <v>47</v>
      </c>
      <c r="B79" s="15" t="s">
        <v>11</v>
      </c>
      <c r="C79" s="16"/>
      <c r="D79" s="17">
        <f>G79*I79</f>
        <v>0</v>
      </c>
      <c r="E79" s="16"/>
      <c r="F79" s="18"/>
      <c r="G79" s="16">
        <f>H79*12</f>
        <v>0</v>
      </c>
      <c r="H79" s="18"/>
      <c r="I79" s="5">
        <v>3317.9</v>
      </c>
      <c r="K79" s="5"/>
      <c r="L79" s="6"/>
    </row>
    <row r="80" spans="1:12" s="12" customFormat="1" ht="25.5" customHeight="1" hidden="1">
      <c r="A80" s="14" t="s">
        <v>60</v>
      </c>
      <c r="B80" s="15" t="s">
        <v>8</v>
      </c>
      <c r="C80" s="16"/>
      <c r="D80" s="17"/>
      <c r="E80" s="16"/>
      <c r="F80" s="18"/>
      <c r="G80" s="16"/>
      <c r="H80" s="11"/>
      <c r="I80" s="5">
        <v>3317.9</v>
      </c>
      <c r="K80" s="5"/>
      <c r="L80" s="6"/>
    </row>
    <row r="81" spans="1:12" s="53" customFormat="1" ht="15" hidden="1">
      <c r="A81" s="50" t="s">
        <v>41</v>
      </c>
      <c r="B81" s="44"/>
      <c r="C81" s="45"/>
      <c r="D81" s="45">
        <f>D82+D83</f>
        <v>0</v>
      </c>
      <c r="E81" s="45">
        <f>E82</f>
        <v>0</v>
      </c>
      <c r="F81" s="45">
        <f>F82</f>
        <v>0</v>
      </c>
      <c r="G81" s="45">
        <f>D81/I81</f>
        <v>0</v>
      </c>
      <c r="H81" s="47">
        <f>G81/12</f>
        <v>0</v>
      </c>
      <c r="I81" s="5">
        <v>3317.9</v>
      </c>
      <c r="K81" s="5"/>
      <c r="L81" s="6"/>
    </row>
    <row r="82" spans="1:12" s="12" customFormat="1" ht="25.5" hidden="1">
      <c r="A82" s="14" t="s">
        <v>99</v>
      </c>
      <c r="B82" s="74" t="s">
        <v>11</v>
      </c>
      <c r="C82" s="9"/>
      <c r="D82" s="17"/>
      <c r="E82" s="9"/>
      <c r="F82" s="18"/>
      <c r="G82" s="16"/>
      <c r="H82" s="18"/>
      <c r="I82" s="5">
        <v>3317.9</v>
      </c>
      <c r="K82" s="5"/>
      <c r="L82" s="6"/>
    </row>
    <row r="83" spans="1:12" s="12" customFormat="1" ht="15" hidden="1">
      <c r="A83" s="14" t="s">
        <v>81</v>
      </c>
      <c r="B83" s="74" t="s">
        <v>16</v>
      </c>
      <c r="C83" s="9"/>
      <c r="D83" s="10"/>
      <c r="E83" s="9"/>
      <c r="F83" s="18"/>
      <c r="G83" s="9"/>
      <c r="H83" s="11"/>
      <c r="I83" s="5">
        <v>3317.9</v>
      </c>
      <c r="K83" s="5"/>
      <c r="L83" s="6"/>
    </row>
    <row r="84" spans="1:12" s="12" customFormat="1" ht="15">
      <c r="A84" s="14" t="s">
        <v>134</v>
      </c>
      <c r="B84" s="74" t="s">
        <v>16</v>
      </c>
      <c r="C84" s="9"/>
      <c r="D84" s="115">
        <v>14949.4</v>
      </c>
      <c r="E84" s="9"/>
      <c r="F84" s="18"/>
      <c r="G84" s="9"/>
      <c r="H84" s="11"/>
      <c r="I84" s="5"/>
      <c r="K84" s="5"/>
      <c r="L84" s="6"/>
    </row>
    <row r="85" spans="1:12" s="12" customFormat="1" ht="18.75" customHeight="1">
      <c r="A85" s="50" t="s">
        <v>41</v>
      </c>
      <c r="B85" s="74"/>
      <c r="C85" s="9"/>
      <c r="D85" s="46">
        <f>D86</f>
        <v>4207.65</v>
      </c>
      <c r="E85" s="45"/>
      <c r="F85" s="51"/>
      <c r="G85" s="45">
        <f>D85/I85</f>
        <v>1.27</v>
      </c>
      <c r="H85" s="47">
        <f>G85/12</f>
        <v>0.11</v>
      </c>
      <c r="I85" s="5">
        <v>3317.9</v>
      </c>
      <c r="K85" s="5"/>
      <c r="L85" s="6"/>
    </row>
    <row r="86" spans="1:12" s="12" customFormat="1" ht="15">
      <c r="A86" s="103" t="s">
        <v>141</v>
      </c>
      <c r="B86" s="104" t="s">
        <v>16</v>
      </c>
      <c r="C86" s="78"/>
      <c r="D86" s="82">
        <v>4207.65</v>
      </c>
      <c r="E86" s="78"/>
      <c r="F86" s="105"/>
      <c r="G86" s="78"/>
      <c r="H86" s="83"/>
      <c r="I86" s="5">
        <v>3317.9</v>
      </c>
      <c r="K86" s="5"/>
      <c r="L86" s="6"/>
    </row>
    <row r="87" spans="1:12" s="12" customFormat="1" ht="15">
      <c r="A87" s="50" t="s">
        <v>42</v>
      </c>
      <c r="B87" s="15"/>
      <c r="C87" s="16"/>
      <c r="D87" s="45">
        <f>D90+D91+D92+D93+D96</f>
        <v>12844.62</v>
      </c>
      <c r="E87" s="16"/>
      <c r="F87" s="18"/>
      <c r="G87" s="45">
        <f>D87/I87</f>
        <v>3.87</v>
      </c>
      <c r="H87" s="47">
        <f>G87/12</f>
        <v>0.32</v>
      </c>
      <c r="I87" s="5">
        <v>3317.9</v>
      </c>
      <c r="K87" s="5"/>
      <c r="L87" s="6"/>
    </row>
    <row r="88" spans="1:12" s="12" customFormat="1" ht="15" hidden="1">
      <c r="A88" s="14" t="s">
        <v>35</v>
      </c>
      <c r="B88" s="15" t="s">
        <v>8</v>
      </c>
      <c r="C88" s="16"/>
      <c r="D88" s="17"/>
      <c r="E88" s="16"/>
      <c r="F88" s="18"/>
      <c r="G88" s="16"/>
      <c r="H88" s="18"/>
      <c r="I88" s="5">
        <v>3317.9</v>
      </c>
      <c r="K88" s="5"/>
      <c r="L88" s="6"/>
    </row>
    <row r="89" spans="1:12" s="12" customFormat="1" ht="15" hidden="1">
      <c r="A89" s="14" t="s">
        <v>76</v>
      </c>
      <c r="B89" s="15" t="s">
        <v>16</v>
      </c>
      <c r="C89" s="16"/>
      <c r="D89" s="17">
        <f aca="true" t="shared" si="2" ref="D89:D95">G89*I89</f>
        <v>0</v>
      </c>
      <c r="E89" s="16"/>
      <c r="F89" s="18"/>
      <c r="G89" s="16">
        <f>H89*12</f>
        <v>0</v>
      </c>
      <c r="H89" s="18"/>
      <c r="I89" s="5">
        <v>3317.9</v>
      </c>
      <c r="K89" s="5"/>
      <c r="L89" s="6"/>
    </row>
    <row r="90" spans="1:12" s="12" customFormat="1" ht="15">
      <c r="A90" s="14" t="s">
        <v>76</v>
      </c>
      <c r="B90" s="74" t="s">
        <v>16</v>
      </c>
      <c r="C90" s="16"/>
      <c r="D90" s="17">
        <v>7322.09</v>
      </c>
      <c r="E90" s="16"/>
      <c r="F90" s="18"/>
      <c r="G90" s="16"/>
      <c r="H90" s="18"/>
      <c r="I90" s="5">
        <v>3317.9</v>
      </c>
      <c r="K90" s="5"/>
      <c r="L90" s="6"/>
    </row>
    <row r="91" spans="1:12" s="12" customFormat="1" ht="15">
      <c r="A91" s="14" t="s">
        <v>36</v>
      </c>
      <c r="B91" s="15" t="s">
        <v>16</v>
      </c>
      <c r="C91" s="16"/>
      <c r="D91" s="17">
        <v>915.28</v>
      </c>
      <c r="E91" s="16"/>
      <c r="F91" s="18"/>
      <c r="G91" s="16"/>
      <c r="H91" s="18"/>
      <c r="I91" s="5">
        <v>3317.9</v>
      </c>
      <c r="K91" s="5"/>
      <c r="L91" s="6"/>
    </row>
    <row r="92" spans="1:12" s="12" customFormat="1" ht="27.75" customHeight="1" hidden="1">
      <c r="A92" s="14" t="s">
        <v>46</v>
      </c>
      <c r="B92" s="15" t="s">
        <v>11</v>
      </c>
      <c r="C92" s="16"/>
      <c r="D92" s="17"/>
      <c r="E92" s="16"/>
      <c r="F92" s="18"/>
      <c r="G92" s="16"/>
      <c r="H92" s="11"/>
      <c r="I92" s="5">
        <v>3317.9</v>
      </c>
      <c r="K92" s="5"/>
      <c r="L92" s="6"/>
    </row>
    <row r="93" spans="1:12" s="12" customFormat="1" ht="15" hidden="1">
      <c r="A93" s="14" t="s">
        <v>114</v>
      </c>
      <c r="B93" s="74" t="s">
        <v>108</v>
      </c>
      <c r="C93" s="16"/>
      <c r="D93" s="17"/>
      <c r="E93" s="16"/>
      <c r="F93" s="18"/>
      <c r="G93" s="16"/>
      <c r="H93" s="11"/>
      <c r="I93" s="5">
        <v>3317.9</v>
      </c>
      <c r="K93" s="5"/>
      <c r="L93" s="6"/>
    </row>
    <row r="94" spans="1:12" s="12" customFormat="1" ht="25.5" hidden="1">
      <c r="A94" s="14" t="s">
        <v>69</v>
      </c>
      <c r="B94" s="15" t="s">
        <v>11</v>
      </c>
      <c r="C94" s="16"/>
      <c r="D94" s="17">
        <f t="shared" si="2"/>
        <v>0</v>
      </c>
      <c r="E94" s="16"/>
      <c r="F94" s="18"/>
      <c r="G94" s="16"/>
      <c r="H94" s="11"/>
      <c r="I94" s="5">
        <v>3317.9</v>
      </c>
      <c r="K94" s="5"/>
      <c r="L94" s="6"/>
    </row>
    <row r="95" spans="1:12" s="12" customFormat="1" ht="25.5" hidden="1">
      <c r="A95" s="14" t="s">
        <v>73</v>
      </c>
      <c r="B95" s="15" t="s">
        <v>11</v>
      </c>
      <c r="C95" s="16"/>
      <c r="D95" s="17">
        <f t="shared" si="2"/>
        <v>0</v>
      </c>
      <c r="E95" s="16"/>
      <c r="F95" s="18"/>
      <c r="G95" s="16"/>
      <c r="H95" s="11"/>
      <c r="I95" s="5">
        <v>3317.9</v>
      </c>
      <c r="K95" s="5"/>
      <c r="L95" s="6"/>
    </row>
    <row r="96" spans="1:12" s="12" customFormat="1" ht="25.5">
      <c r="A96" s="14" t="s">
        <v>71</v>
      </c>
      <c r="B96" s="15" t="s">
        <v>11</v>
      </c>
      <c r="C96" s="16"/>
      <c r="D96" s="17">
        <v>4607.25</v>
      </c>
      <c r="E96" s="16"/>
      <c r="F96" s="18"/>
      <c r="G96" s="16"/>
      <c r="H96" s="11"/>
      <c r="I96" s="5">
        <v>3317.9</v>
      </c>
      <c r="K96" s="5"/>
      <c r="L96" s="6"/>
    </row>
    <row r="97" spans="1:12" s="12" customFormat="1" ht="15">
      <c r="A97" s="50" t="s">
        <v>43</v>
      </c>
      <c r="B97" s="15"/>
      <c r="C97" s="16"/>
      <c r="D97" s="45">
        <f>D98+D99+D100</f>
        <v>1098.16</v>
      </c>
      <c r="E97" s="16"/>
      <c r="F97" s="18"/>
      <c r="G97" s="45">
        <f>D97/I97</f>
        <v>0.33</v>
      </c>
      <c r="H97" s="47">
        <f>G97/12</f>
        <v>0.03</v>
      </c>
      <c r="I97" s="5">
        <v>3317.9</v>
      </c>
      <c r="K97" s="5"/>
      <c r="L97" s="6"/>
    </row>
    <row r="98" spans="1:12" s="12" customFormat="1" ht="15">
      <c r="A98" s="14" t="s">
        <v>37</v>
      </c>
      <c r="B98" s="15" t="s">
        <v>16</v>
      </c>
      <c r="C98" s="16"/>
      <c r="D98" s="17">
        <v>1098.16</v>
      </c>
      <c r="E98" s="16"/>
      <c r="F98" s="18"/>
      <c r="G98" s="16"/>
      <c r="H98" s="18"/>
      <c r="I98" s="5">
        <v>3317.9</v>
      </c>
      <c r="K98" s="5"/>
      <c r="L98" s="6"/>
    </row>
    <row r="99" spans="1:12" s="12" customFormat="1" ht="15" hidden="1">
      <c r="A99" s="14" t="s">
        <v>38</v>
      </c>
      <c r="B99" s="15" t="s">
        <v>16</v>
      </c>
      <c r="C99" s="16"/>
      <c r="D99" s="17">
        <f>G99*I99</f>
        <v>0</v>
      </c>
      <c r="E99" s="16"/>
      <c r="F99" s="18"/>
      <c r="G99" s="16">
        <f>H99*12</f>
        <v>0</v>
      </c>
      <c r="H99" s="18"/>
      <c r="I99" s="5">
        <v>3317.9</v>
      </c>
      <c r="K99" s="5"/>
      <c r="L99" s="6"/>
    </row>
    <row r="100" spans="1:12" s="12" customFormat="1" ht="15" hidden="1">
      <c r="A100" s="14" t="s">
        <v>39</v>
      </c>
      <c r="B100" s="15" t="s">
        <v>16</v>
      </c>
      <c r="C100" s="16"/>
      <c r="D100" s="17">
        <f>G100*I100</f>
        <v>0</v>
      </c>
      <c r="E100" s="16"/>
      <c r="F100" s="18"/>
      <c r="G100" s="16">
        <f>H100*12</f>
        <v>0</v>
      </c>
      <c r="H100" s="18"/>
      <c r="I100" s="5">
        <v>3317.9</v>
      </c>
      <c r="K100" s="5"/>
      <c r="L100" s="6"/>
    </row>
    <row r="101" spans="1:12" s="5" customFormat="1" ht="15">
      <c r="A101" s="50" t="s">
        <v>55</v>
      </c>
      <c r="B101" s="44"/>
      <c r="C101" s="45"/>
      <c r="D101" s="45">
        <f>D102+D103</f>
        <v>23414.53</v>
      </c>
      <c r="E101" s="45"/>
      <c r="F101" s="51"/>
      <c r="G101" s="45">
        <f>D101/I101</f>
        <v>7.06</v>
      </c>
      <c r="H101" s="47">
        <f>G101/12</f>
        <v>0.59</v>
      </c>
      <c r="I101" s="5">
        <v>3317.9</v>
      </c>
      <c r="L101" s="6"/>
    </row>
    <row r="102" spans="1:12" s="12" customFormat="1" ht="15">
      <c r="A102" s="14" t="s">
        <v>70</v>
      </c>
      <c r="B102" s="74" t="s">
        <v>20</v>
      </c>
      <c r="C102" s="16"/>
      <c r="D102" s="17">
        <v>13458.48</v>
      </c>
      <c r="E102" s="16"/>
      <c r="F102" s="18"/>
      <c r="G102" s="16"/>
      <c r="H102" s="18"/>
      <c r="I102" s="5">
        <v>3317.9</v>
      </c>
      <c r="K102" s="5"/>
      <c r="L102" s="13"/>
    </row>
    <row r="103" spans="1:12" s="12" customFormat="1" ht="15.75" thickBot="1">
      <c r="A103" s="99" t="s">
        <v>125</v>
      </c>
      <c r="B103" s="100" t="s">
        <v>108</v>
      </c>
      <c r="C103" s="101"/>
      <c r="D103" s="116">
        <v>9956.05</v>
      </c>
      <c r="E103" s="101"/>
      <c r="F103" s="102"/>
      <c r="G103" s="101"/>
      <c r="H103" s="102"/>
      <c r="I103" s="5"/>
      <c r="K103" s="5"/>
      <c r="L103" s="13"/>
    </row>
    <row r="104" spans="1:12" s="5" customFormat="1" ht="30.75" thickBot="1">
      <c r="A104" s="1" t="s">
        <v>126</v>
      </c>
      <c r="B104" s="2" t="s">
        <v>11</v>
      </c>
      <c r="C104" s="3"/>
      <c r="D104" s="3">
        <f>G104*I104</f>
        <v>13537.03</v>
      </c>
      <c r="E104" s="3"/>
      <c r="F104" s="4"/>
      <c r="G104" s="3">
        <f>12*H104</f>
        <v>4.08</v>
      </c>
      <c r="H104" s="4">
        <v>0.34</v>
      </c>
      <c r="I104" s="5">
        <v>3317.9</v>
      </c>
      <c r="L104" s="6"/>
    </row>
    <row r="105" spans="1:12" s="5" customFormat="1" ht="27.75" customHeight="1" hidden="1">
      <c r="A105" s="79" t="s">
        <v>109</v>
      </c>
      <c r="B105" s="80" t="s">
        <v>110</v>
      </c>
      <c r="C105" s="81"/>
      <c r="D105" s="81"/>
      <c r="E105" s="81"/>
      <c r="F105" s="85"/>
      <c r="G105" s="81">
        <f>D105/I105</f>
        <v>0</v>
      </c>
      <c r="H105" s="86">
        <f>G105/12</f>
        <v>0</v>
      </c>
      <c r="I105" s="5">
        <v>3317.9</v>
      </c>
      <c r="L105" s="6"/>
    </row>
    <row r="106" spans="1:12" s="5" customFormat="1" ht="27.75" customHeight="1" thickBot="1">
      <c r="A106" s="79" t="s">
        <v>109</v>
      </c>
      <c r="B106" s="80"/>
      <c r="C106" s="81"/>
      <c r="D106" s="81">
        <v>18300</v>
      </c>
      <c r="E106" s="81"/>
      <c r="F106" s="85"/>
      <c r="G106" s="81">
        <f>D106/I106</f>
        <v>5.52</v>
      </c>
      <c r="H106" s="86">
        <f>G106/12</f>
        <v>0.46</v>
      </c>
      <c r="I106" s="5">
        <v>3317.9</v>
      </c>
      <c r="L106" s="6"/>
    </row>
    <row r="107" spans="1:12" s="5" customFormat="1" ht="21.75" customHeight="1" thickBot="1">
      <c r="A107" s="1" t="s">
        <v>100</v>
      </c>
      <c r="B107" s="2" t="s">
        <v>10</v>
      </c>
      <c r="C107" s="3"/>
      <c r="D107" s="3">
        <f>G107*I107</f>
        <v>67017.43</v>
      </c>
      <c r="E107" s="3"/>
      <c r="F107" s="97"/>
      <c r="G107" s="3">
        <f>12*H107</f>
        <v>20.76</v>
      </c>
      <c r="H107" s="4">
        <v>1.73</v>
      </c>
      <c r="I107" s="5">
        <v>3228.2</v>
      </c>
      <c r="L107" s="6"/>
    </row>
    <row r="108" spans="1:12" s="5" customFormat="1" ht="19.5" thickBot="1">
      <c r="A108" s="1" t="s">
        <v>29</v>
      </c>
      <c r="B108" s="2"/>
      <c r="C108" s="3">
        <f>F108*12</f>
        <v>0</v>
      </c>
      <c r="D108" s="24">
        <f>D13+D21+D29+D30+D37+D38+D39+D40+D41+D42+D43+D44+D45+D65+D81+D87+D97+D101+D104+D105+D107+D85+D106</f>
        <v>655513.89</v>
      </c>
      <c r="E108" s="24">
        <f>E13+E21+E29+E30+E37+E38+E39+E40+E41+E42+E43+E44+E45+E65+E81+E87+E97+E101+E104+E105+E107+E85+E106</f>
        <v>121.92</v>
      </c>
      <c r="F108" s="24">
        <f>F13+F21+F29+F30+F37+F38+F39+F40+F41+F42+F43+F44+F45+F65+F81+F87+F97+F101+F104+F105+F107+F85+F106</f>
        <v>0</v>
      </c>
      <c r="G108" s="24">
        <f>G13+G21+G29+G30+G37+G38+G39+G40+G41+G42+G43+G44+G45+G65+G81+G87+G97+G101+G104+G105+G107+G85+G106</f>
        <v>198.15</v>
      </c>
      <c r="H108" s="24">
        <f>H13+H21+H29+H30+H37+H38+H39+H40+H41+H42+H43+H44+H45+H65+H81+H87+H97+H101+H104+H105+H107+H85+H106</f>
        <v>16.51</v>
      </c>
      <c r="I108" s="5">
        <v>3317.9</v>
      </c>
      <c r="L108" s="6"/>
    </row>
    <row r="109" spans="1:12" s="66" customFormat="1" ht="19.5">
      <c r="A109" s="64"/>
      <c r="B109" s="65"/>
      <c r="C109" s="65"/>
      <c r="D109" s="65"/>
      <c r="E109" s="65"/>
      <c r="F109" s="65"/>
      <c r="G109" s="65"/>
      <c r="H109" s="65"/>
      <c r="I109" s="5">
        <v>3317.9</v>
      </c>
      <c r="L109" s="67"/>
    </row>
    <row r="110" spans="1:12" s="66" customFormat="1" ht="20.25" thickBot="1">
      <c r="A110" s="64"/>
      <c r="B110" s="65"/>
      <c r="C110" s="65"/>
      <c r="D110" s="65"/>
      <c r="E110" s="65"/>
      <c r="F110" s="65"/>
      <c r="G110" s="65"/>
      <c r="H110" s="65"/>
      <c r="I110" s="5">
        <v>3317.9</v>
      </c>
      <c r="L110" s="67"/>
    </row>
    <row r="111" spans="1:12" s="5" customFormat="1" ht="30.75" thickBot="1">
      <c r="A111" s="1" t="s">
        <v>79</v>
      </c>
      <c r="B111" s="2"/>
      <c r="C111" s="3">
        <f>F111*12</f>
        <v>0</v>
      </c>
      <c r="D111" s="4">
        <f>D112+D113+D134+D135</f>
        <v>264402.37</v>
      </c>
      <c r="E111" s="4">
        <f>E112+E113+E134+E135</f>
        <v>0</v>
      </c>
      <c r="F111" s="4">
        <f>F112+F113+F134+F135</f>
        <v>0</v>
      </c>
      <c r="G111" s="4">
        <f>G112+G113+G134+G135</f>
        <v>79.69</v>
      </c>
      <c r="H111" s="4">
        <f>H112+H113+H134+H135</f>
        <v>6.64</v>
      </c>
      <c r="I111" s="5">
        <v>3317.9</v>
      </c>
      <c r="L111" s="6"/>
    </row>
    <row r="112" spans="1:12" s="5" customFormat="1" ht="15.75" thickBot="1">
      <c r="A112" s="110" t="s">
        <v>131</v>
      </c>
      <c r="B112" s="111"/>
      <c r="C112" s="112"/>
      <c r="D112" s="113">
        <v>722.42</v>
      </c>
      <c r="E112" s="113"/>
      <c r="F112" s="114"/>
      <c r="G112" s="113">
        <f>D112/I112</f>
        <v>0.22</v>
      </c>
      <c r="H112" s="114">
        <f>G112/12</f>
        <v>0.02</v>
      </c>
      <c r="I112" s="5">
        <v>3317.9</v>
      </c>
      <c r="L112" s="6"/>
    </row>
    <row r="113" spans="1:12" s="12" customFormat="1" ht="20.25" customHeight="1" thickBot="1">
      <c r="A113" s="90" t="s">
        <v>142</v>
      </c>
      <c r="B113" s="98"/>
      <c r="C113" s="88"/>
      <c r="D113" s="92">
        <v>5640.06</v>
      </c>
      <c r="E113" s="88"/>
      <c r="F113" s="89"/>
      <c r="G113" s="88">
        <f>D113/I113</f>
        <v>1.7</v>
      </c>
      <c r="H113" s="89">
        <f>G113/12</f>
        <v>0.14</v>
      </c>
      <c r="I113" s="5">
        <v>3317.9</v>
      </c>
      <c r="J113" s="5"/>
      <c r="L113" s="13"/>
    </row>
    <row r="114" spans="1:12" s="12" customFormat="1" ht="25.5" customHeight="1" hidden="1">
      <c r="A114" s="7" t="s">
        <v>111</v>
      </c>
      <c r="B114" s="8"/>
      <c r="C114" s="9"/>
      <c r="D114" s="10"/>
      <c r="E114" s="9"/>
      <c r="F114" s="11"/>
      <c r="G114" s="88">
        <f aca="true" t="shared" si="3" ref="G114:G134">D114/I114</f>
        <v>0</v>
      </c>
      <c r="H114" s="89">
        <f aca="true" t="shared" si="4" ref="H114:H134">G114/12</f>
        <v>0</v>
      </c>
      <c r="I114" s="5">
        <v>3317.9</v>
      </c>
      <c r="J114" s="5"/>
      <c r="L114" s="13"/>
    </row>
    <row r="115" spans="1:12" s="12" customFormat="1" ht="25.5" customHeight="1" hidden="1">
      <c r="A115" s="14" t="s">
        <v>112</v>
      </c>
      <c r="B115" s="15"/>
      <c r="C115" s="16"/>
      <c r="D115" s="17"/>
      <c r="E115" s="16"/>
      <c r="F115" s="18"/>
      <c r="G115" s="88">
        <f t="shared" si="3"/>
        <v>0</v>
      </c>
      <c r="H115" s="89">
        <f t="shared" si="4"/>
        <v>0</v>
      </c>
      <c r="I115" s="5">
        <v>3317.9</v>
      </c>
      <c r="J115" s="5"/>
      <c r="L115" s="13"/>
    </row>
    <row r="116" spans="1:12" s="12" customFormat="1" ht="25.5" customHeight="1" hidden="1">
      <c r="A116" s="7" t="s">
        <v>115</v>
      </c>
      <c r="B116" s="8"/>
      <c r="C116" s="9"/>
      <c r="D116" s="10"/>
      <c r="E116" s="9"/>
      <c r="F116" s="11"/>
      <c r="G116" s="88">
        <f t="shared" si="3"/>
        <v>0</v>
      </c>
      <c r="H116" s="89">
        <f t="shared" si="4"/>
        <v>0</v>
      </c>
      <c r="I116" s="5">
        <v>3317.9</v>
      </c>
      <c r="J116" s="5"/>
      <c r="L116" s="13"/>
    </row>
    <row r="117" spans="1:12" s="12" customFormat="1" ht="25.5" customHeight="1" hidden="1" thickBot="1">
      <c r="A117" s="90" t="s">
        <v>113</v>
      </c>
      <c r="B117" s="91"/>
      <c r="C117" s="88"/>
      <c r="D117" s="92"/>
      <c r="E117" s="88"/>
      <c r="F117" s="89"/>
      <c r="G117" s="88">
        <f t="shared" si="3"/>
        <v>0</v>
      </c>
      <c r="H117" s="89">
        <f t="shared" si="4"/>
        <v>0</v>
      </c>
      <c r="I117" s="5">
        <v>3317.9</v>
      </c>
      <c r="J117" s="5"/>
      <c r="L117" s="13"/>
    </row>
    <row r="118" spans="1:12" s="12" customFormat="1" ht="16.5" customHeight="1" hidden="1">
      <c r="A118" s="87"/>
      <c r="B118" s="8"/>
      <c r="C118" s="9"/>
      <c r="D118" s="9"/>
      <c r="E118" s="9"/>
      <c r="F118" s="9"/>
      <c r="G118" s="88">
        <f t="shared" si="3"/>
        <v>0</v>
      </c>
      <c r="H118" s="89">
        <f t="shared" si="4"/>
        <v>0</v>
      </c>
      <c r="I118" s="5">
        <v>3317.9</v>
      </c>
      <c r="J118" s="5"/>
      <c r="L118" s="13"/>
    </row>
    <row r="119" spans="1:12" s="12" customFormat="1" ht="16.5" customHeight="1" hidden="1">
      <c r="A119" s="19"/>
      <c r="B119" s="15"/>
      <c r="C119" s="16"/>
      <c r="D119" s="16"/>
      <c r="E119" s="16"/>
      <c r="F119" s="16"/>
      <c r="G119" s="88">
        <f t="shared" si="3"/>
        <v>0</v>
      </c>
      <c r="H119" s="89">
        <f t="shared" si="4"/>
        <v>0</v>
      </c>
      <c r="I119" s="5">
        <v>3317.9</v>
      </c>
      <c r="J119" s="5"/>
      <c r="L119" s="13"/>
    </row>
    <row r="120" spans="1:12" s="12" customFormat="1" ht="16.5" customHeight="1" hidden="1">
      <c r="A120" s="19"/>
      <c r="B120" s="15"/>
      <c r="C120" s="16"/>
      <c r="D120" s="16"/>
      <c r="E120" s="16"/>
      <c r="F120" s="16"/>
      <c r="G120" s="88">
        <f t="shared" si="3"/>
        <v>0</v>
      </c>
      <c r="H120" s="89">
        <f t="shared" si="4"/>
        <v>0</v>
      </c>
      <c r="I120" s="5">
        <v>3317.9</v>
      </c>
      <c r="J120" s="5"/>
      <c r="L120" s="13"/>
    </row>
    <row r="121" spans="1:12" s="12" customFormat="1" ht="16.5" customHeight="1" hidden="1">
      <c r="A121" s="19"/>
      <c r="B121" s="15"/>
      <c r="C121" s="16"/>
      <c r="D121" s="16"/>
      <c r="E121" s="16"/>
      <c r="F121" s="16"/>
      <c r="G121" s="88">
        <f t="shared" si="3"/>
        <v>0</v>
      </c>
      <c r="H121" s="89">
        <f t="shared" si="4"/>
        <v>0</v>
      </c>
      <c r="I121" s="5">
        <v>3317.9</v>
      </c>
      <c r="J121" s="5"/>
      <c r="L121" s="13"/>
    </row>
    <row r="122" spans="1:12" s="12" customFormat="1" ht="16.5" customHeight="1" hidden="1">
      <c r="A122" s="19"/>
      <c r="B122" s="15"/>
      <c r="C122" s="16"/>
      <c r="D122" s="16"/>
      <c r="E122" s="16"/>
      <c r="F122" s="16"/>
      <c r="G122" s="88">
        <f t="shared" si="3"/>
        <v>0</v>
      </c>
      <c r="H122" s="89">
        <f t="shared" si="4"/>
        <v>0</v>
      </c>
      <c r="I122" s="5">
        <v>3317.9</v>
      </c>
      <c r="J122" s="5"/>
      <c r="L122" s="13"/>
    </row>
    <row r="123" spans="1:12" s="12" customFormat="1" ht="16.5" customHeight="1" hidden="1">
      <c r="A123" s="19"/>
      <c r="B123" s="15"/>
      <c r="C123" s="16"/>
      <c r="D123" s="16"/>
      <c r="E123" s="16"/>
      <c r="F123" s="16"/>
      <c r="G123" s="88">
        <f t="shared" si="3"/>
        <v>0</v>
      </c>
      <c r="H123" s="89">
        <f t="shared" si="4"/>
        <v>0</v>
      </c>
      <c r="I123" s="5">
        <v>3317.9</v>
      </c>
      <c r="J123" s="5"/>
      <c r="L123" s="13"/>
    </row>
    <row r="124" spans="1:12" s="12" customFormat="1" ht="16.5" customHeight="1" hidden="1">
      <c r="A124" s="19"/>
      <c r="B124" s="15"/>
      <c r="C124" s="16"/>
      <c r="D124" s="16"/>
      <c r="E124" s="16"/>
      <c r="F124" s="16"/>
      <c r="G124" s="88">
        <f t="shared" si="3"/>
        <v>0</v>
      </c>
      <c r="H124" s="89">
        <f t="shared" si="4"/>
        <v>0</v>
      </c>
      <c r="I124" s="5">
        <v>3317.9</v>
      </c>
      <c r="J124" s="5"/>
      <c r="L124" s="13"/>
    </row>
    <row r="125" spans="1:12" s="12" customFormat="1" ht="16.5" customHeight="1" hidden="1">
      <c r="A125" s="19"/>
      <c r="B125" s="15"/>
      <c r="C125" s="16"/>
      <c r="D125" s="16"/>
      <c r="E125" s="16"/>
      <c r="F125" s="16"/>
      <c r="G125" s="88">
        <f t="shared" si="3"/>
        <v>0</v>
      </c>
      <c r="H125" s="89">
        <f t="shared" si="4"/>
        <v>0</v>
      </c>
      <c r="I125" s="5">
        <v>3317.9</v>
      </c>
      <c r="J125" s="5"/>
      <c r="L125" s="13"/>
    </row>
    <row r="126" spans="1:12" s="12" customFormat="1" ht="15.75" hidden="1" thickBot="1">
      <c r="A126" s="14" t="s">
        <v>101</v>
      </c>
      <c r="B126" s="15"/>
      <c r="C126" s="16"/>
      <c r="D126" s="17"/>
      <c r="E126" s="16"/>
      <c r="F126" s="18"/>
      <c r="G126" s="88">
        <f t="shared" si="3"/>
        <v>0</v>
      </c>
      <c r="H126" s="89">
        <f t="shared" si="4"/>
        <v>0</v>
      </c>
      <c r="I126" s="5">
        <v>3317.9</v>
      </c>
      <c r="K126" s="5"/>
      <c r="L126" s="6"/>
    </row>
    <row r="127" spans="1:12" s="12" customFormat="1" ht="15.75" hidden="1" thickBot="1">
      <c r="A127" s="14" t="s">
        <v>102</v>
      </c>
      <c r="B127" s="15"/>
      <c r="C127" s="16"/>
      <c r="D127" s="17"/>
      <c r="E127" s="16"/>
      <c r="F127" s="18"/>
      <c r="G127" s="88">
        <f t="shared" si="3"/>
        <v>0</v>
      </c>
      <c r="H127" s="89">
        <f t="shared" si="4"/>
        <v>0</v>
      </c>
      <c r="I127" s="5">
        <v>3317.9</v>
      </c>
      <c r="K127" s="5"/>
      <c r="L127" s="6"/>
    </row>
    <row r="128" spans="1:12" s="12" customFormat="1" ht="15.75" hidden="1" thickBot="1">
      <c r="A128" s="14"/>
      <c r="B128" s="15"/>
      <c r="C128" s="16"/>
      <c r="D128" s="17"/>
      <c r="E128" s="16"/>
      <c r="F128" s="18"/>
      <c r="G128" s="88">
        <f t="shared" si="3"/>
        <v>0</v>
      </c>
      <c r="H128" s="89">
        <f t="shared" si="4"/>
        <v>0</v>
      </c>
      <c r="I128" s="5">
        <v>3317.9</v>
      </c>
      <c r="K128" s="5"/>
      <c r="L128" s="6"/>
    </row>
    <row r="129" spans="1:12" s="12" customFormat="1" ht="15.75" hidden="1" thickBot="1">
      <c r="A129" s="14"/>
      <c r="B129" s="15"/>
      <c r="C129" s="16"/>
      <c r="D129" s="17"/>
      <c r="E129" s="16"/>
      <c r="F129" s="18"/>
      <c r="G129" s="88">
        <f t="shared" si="3"/>
        <v>0</v>
      </c>
      <c r="H129" s="89">
        <f t="shared" si="4"/>
        <v>0</v>
      </c>
      <c r="I129" s="5">
        <v>3317.9</v>
      </c>
      <c r="K129" s="5"/>
      <c r="L129" s="6"/>
    </row>
    <row r="130" spans="1:12" s="12" customFormat="1" ht="15.75" hidden="1" thickBot="1">
      <c r="A130" s="14"/>
      <c r="B130" s="15"/>
      <c r="C130" s="16"/>
      <c r="D130" s="17"/>
      <c r="E130" s="16"/>
      <c r="F130" s="18"/>
      <c r="G130" s="88">
        <f t="shared" si="3"/>
        <v>0</v>
      </c>
      <c r="H130" s="89">
        <f t="shared" si="4"/>
        <v>0</v>
      </c>
      <c r="I130" s="5">
        <v>3317.9</v>
      </c>
      <c r="K130" s="5"/>
      <c r="L130" s="6"/>
    </row>
    <row r="131" spans="1:12" s="12" customFormat="1" ht="16.5" customHeight="1" hidden="1">
      <c r="A131" s="19"/>
      <c r="B131" s="15"/>
      <c r="C131" s="16"/>
      <c r="D131" s="16"/>
      <c r="E131" s="16"/>
      <c r="F131" s="16"/>
      <c r="G131" s="88">
        <f t="shared" si="3"/>
        <v>0</v>
      </c>
      <c r="H131" s="89">
        <f t="shared" si="4"/>
        <v>0</v>
      </c>
      <c r="I131" s="5">
        <v>3317.9</v>
      </c>
      <c r="J131" s="5"/>
      <c r="L131" s="13"/>
    </row>
    <row r="132" spans="1:12" s="12" customFormat="1" ht="16.5" customHeight="1" hidden="1">
      <c r="A132" s="20"/>
      <c r="B132" s="21"/>
      <c r="C132" s="22"/>
      <c r="D132" s="22"/>
      <c r="E132" s="22"/>
      <c r="F132" s="22"/>
      <c r="G132" s="88">
        <f t="shared" si="3"/>
        <v>0</v>
      </c>
      <c r="H132" s="89">
        <f t="shared" si="4"/>
        <v>0</v>
      </c>
      <c r="I132" s="5">
        <v>3317.9</v>
      </c>
      <c r="J132" s="5"/>
      <c r="L132" s="13"/>
    </row>
    <row r="133" spans="1:12" s="12" customFormat="1" ht="16.5" customHeight="1" hidden="1">
      <c r="A133" s="20"/>
      <c r="B133" s="21"/>
      <c r="C133" s="22"/>
      <c r="D133" s="22"/>
      <c r="E133" s="22"/>
      <c r="F133" s="22"/>
      <c r="G133" s="88">
        <f t="shared" si="3"/>
        <v>0</v>
      </c>
      <c r="H133" s="89">
        <f t="shared" si="4"/>
        <v>0</v>
      </c>
      <c r="I133" s="5">
        <v>3317.9</v>
      </c>
      <c r="J133" s="5"/>
      <c r="L133" s="13"/>
    </row>
    <row r="134" spans="1:12" s="12" customFormat="1" ht="16.5" customHeight="1">
      <c r="A134" s="132" t="s">
        <v>138</v>
      </c>
      <c r="B134" s="133"/>
      <c r="C134" s="134"/>
      <c r="D134" s="134">
        <v>111408</v>
      </c>
      <c r="E134" s="134"/>
      <c r="F134" s="134"/>
      <c r="G134" s="101">
        <f t="shared" si="3"/>
        <v>33.58</v>
      </c>
      <c r="H134" s="102">
        <f t="shared" si="4"/>
        <v>2.8</v>
      </c>
      <c r="I134" s="5">
        <v>3317.9</v>
      </c>
      <c r="J134" s="5"/>
      <c r="L134" s="13"/>
    </row>
    <row r="135" spans="1:12" s="12" customFormat="1" ht="16.5" customHeight="1">
      <c r="A135" s="103" t="s">
        <v>137</v>
      </c>
      <c r="B135" s="104"/>
      <c r="C135" s="135"/>
      <c r="D135" s="135">
        <v>146631.89</v>
      </c>
      <c r="E135" s="135"/>
      <c r="F135" s="135"/>
      <c r="G135" s="135">
        <f>D135/I135</f>
        <v>44.19</v>
      </c>
      <c r="H135" s="135">
        <f>G135/12</f>
        <v>3.68</v>
      </c>
      <c r="I135" s="5">
        <v>3317.9</v>
      </c>
      <c r="J135" s="5"/>
      <c r="L135" s="13"/>
    </row>
    <row r="136" spans="1:12" s="12" customFormat="1" ht="16.5" customHeight="1">
      <c r="A136" s="20"/>
      <c r="B136" s="21"/>
      <c r="C136" s="22"/>
      <c r="D136" s="22"/>
      <c r="E136" s="22"/>
      <c r="F136" s="22"/>
      <c r="G136" s="22"/>
      <c r="H136" s="22"/>
      <c r="I136" s="5"/>
      <c r="J136" s="5"/>
      <c r="L136" s="13"/>
    </row>
    <row r="137" spans="1:12" s="12" customFormat="1" ht="16.5" customHeight="1" thickBot="1">
      <c r="A137" s="20"/>
      <c r="B137" s="21"/>
      <c r="C137" s="22"/>
      <c r="D137" s="22"/>
      <c r="E137" s="22"/>
      <c r="F137" s="22"/>
      <c r="G137" s="22"/>
      <c r="H137" s="22"/>
      <c r="I137" s="5"/>
      <c r="J137" s="5"/>
      <c r="L137" s="13"/>
    </row>
    <row r="138" spans="1:12" s="25" customFormat="1" ht="19.5" thickBot="1">
      <c r="A138" s="1" t="s">
        <v>80</v>
      </c>
      <c r="B138" s="23"/>
      <c r="C138" s="24"/>
      <c r="D138" s="24">
        <f>D108+D111</f>
        <v>919916.26</v>
      </c>
      <c r="E138" s="24">
        <f>E108+E111</f>
        <v>121.92</v>
      </c>
      <c r="F138" s="24">
        <f>F108+F111</f>
        <v>0</v>
      </c>
      <c r="G138" s="24">
        <f>G108+G111</f>
        <v>277.84</v>
      </c>
      <c r="H138" s="24">
        <f>H108+H111</f>
        <v>23.15</v>
      </c>
      <c r="L138" s="26"/>
    </row>
    <row r="139" spans="1:12" s="25" customFormat="1" ht="18.75">
      <c r="A139" s="71"/>
      <c r="B139" s="72"/>
      <c r="C139" s="73"/>
      <c r="D139" s="73"/>
      <c r="E139" s="73"/>
      <c r="F139" s="73"/>
      <c r="G139" s="73"/>
      <c r="H139" s="73"/>
      <c r="L139" s="26"/>
    </row>
    <row r="140" spans="1:12" s="25" customFormat="1" ht="18.75">
      <c r="A140" s="71"/>
      <c r="B140" s="72"/>
      <c r="C140" s="73"/>
      <c r="D140" s="73"/>
      <c r="E140" s="73"/>
      <c r="F140" s="73"/>
      <c r="G140" s="73"/>
      <c r="H140" s="73"/>
      <c r="L140" s="26"/>
    </row>
    <row r="141" s="68" customFormat="1" ht="12.75">
      <c r="L141" s="69"/>
    </row>
    <row r="142" s="68" customFormat="1" ht="12.75">
      <c r="L142" s="69"/>
    </row>
    <row r="143" spans="1:6" s="68" customFormat="1" ht="14.25">
      <c r="A143" s="127" t="s">
        <v>27</v>
      </c>
      <c r="B143" s="127"/>
      <c r="C143" s="127"/>
      <c r="D143" s="127"/>
      <c r="E143" s="127"/>
      <c r="F143" s="127"/>
    </row>
    <row r="144" s="68" customFormat="1" ht="12.75">
      <c r="A144" s="70" t="s">
        <v>28</v>
      </c>
    </row>
    <row r="145" s="68" customFormat="1" ht="12.75">
      <c r="L145" s="69"/>
    </row>
    <row r="146" s="68" customFormat="1" ht="12.75">
      <c r="L146" s="69"/>
    </row>
  </sheetData>
  <sheetProtection/>
  <mergeCells count="11">
    <mergeCell ref="A6:H6"/>
    <mergeCell ref="A7:H7"/>
    <mergeCell ref="A8:H8"/>
    <mergeCell ref="A9:H9"/>
    <mergeCell ref="A12:H12"/>
    <mergeCell ref="A143:F143"/>
    <mergeCell ref="A1:H1"/>
    <mergeCell ref="B2:H2"/>
    <mergeCell ref="B3:H3"/>
    <mergeCell ref="B4:H4"/>
    <mergeCell ref="A5:H5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2015-06-15T07:16:21Z</cp:lastPrinted>
  <dcterms:created xsi:type="dcterms:W3CDTF">2010-04-02T14:46:04Z</dcterms:created>
  <dcterms:modified xsi:type="dcterms:W3CDTF">2015-06-15T07:16:34Z</dcterms:modified>
  <cp:category/>
  <cp:version/>
  <cp:contentType/>
  <cp:contentStatus/>
</cp:coreProperties>
</file>