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голосованию'!$A$1:$H$150</definedName>
  </definedNames>
  <calcPr fullCalcOnLoad="1"/>
</workbook>
</file>

<file path=xl/sharedStrings.xml><?xml version="1.0" encoding="utf-8"?>
<sst xmlns="http://schemas.openxmlformats.org/spreadsheetml/2006/main" count="157" uniqueCount="109">
  <si>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</si>
  <si>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</si>
  <si>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</si>
  <si>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</si>
  <si>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</si>
  <si>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</si>
  <si>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</si>
  <si>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</si>
  <si>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</si>
  <si>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</si>
  <si>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</si>
  <si>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</si>
  <si>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</si>
  <si>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</si>
  <si>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</si>
  <si>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</si>
  <si>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</si>
  <si>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</si>
  <si>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</si>
  <si>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</si>
  <si>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</si>
  <si>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</si>
  <si>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</si>
  <si>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</si>
  <si>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</si>
  <si>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</si>
  <si>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</si>
  <si>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</si>
  <si>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</si>
  <si>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</si>
  <si>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</si>
  <si>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</si>
  <si>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</si>
  <si>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</si>
  <si>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</si>
  <si>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</si>
  <si>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</si>
  <si>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</si>
  <si>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</si>
  <si>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</si>
  <si>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</si>
  <si>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</si>
  <si>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</si>
  <si>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</si>
  <si>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</si>
  <si>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</si>
  <si>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</si>
  <si>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</si>
  <si>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</si>
  <si>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</si>
  <si>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</si>
  <si>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</si>
  <si>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</si>
  <si>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</si>
  <si>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</si>
  <si>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</si>
  <si>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</si>
  <si>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</si>
  <si>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</si>
  <si>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</si>
  <si>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</si>
  <si>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</si>
  <si>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</si>
  <si>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</si>
  <si>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</si>
  <si>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</si>
  <si>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</si>
  <si>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</si>
  <si>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</si>
  <si>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</si>
  <si>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</si>
  <si>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</si>
  <si>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</si>
  <si>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</si>
  <si>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</si>
  <si>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</si>
  <si>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</si>
  <si>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</si>
  <si>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</si>
  <si>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</si>
  <si>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</si>
  <si>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</si>
  <si>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</si>
  <si>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</si>
  <si>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</si>
  <si>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</si>
  <si>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</si>
  <si>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</si>
  <si>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1 раз в 4 месяца</t>
  </si>
  <si>
    <t>ревизия заадвижек ГВС Ду 50 мм -2 шт.</t>
  </si>
  <si>
    <t>ревизия задвижек  ХВС Ду 80 мм -2 шт</t>
  </si>
  <si>
    <t>очистка от снега и наледи в районе водоприемных воронок</t>
  </si>
  <si>
    <t>Итого :</t>
  </si>
  <si>
    <t>Всего :</t>
  </si>
  <si>
    <t>Дополнительные работы (текущий ремонт), в т.ч.:</t>
  </si>
  <si>
    <t>Погашение задолженности прошлых периодов</t>
  </si>
  <si>
    <t>по состоянию на 1.05.2012г.</t>
  </si>
  <si>
    <t>электротехнические работы</t>
  </si>
  <si>
    <t>Проект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</si>
  <si>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</si>
  <si>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</si>
  <si>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манометры 4 шт.,термометры 4 шт.</t>
  </si>
  <si>
    <t>замена ( поверка ) КИП манометры 1 шт.</t>
  </si>
  <si>
    <t>замена ( поверка ) КИП  на ВВП манометры 5 шт.</t>
  </si>
  <si>
    <t>Установка автоматизированного теплового пункта                        (погодное регулирование)</t>
  </si>
  <si>
    <t>1 РАЗ</t>
  </si>
  <si>
    <t>ревизия задвижек отопления Ду 80 мм - 8 шт.,Ду 50 мм - 1 шт., Ду 100 мм -4 шт.</t>
  </si>
  <si>
    <t>замена насоса гвс / резерв /</t>
  </si>
  <si>
    <t>по адресу: ул. Набережная, д.10 (S общ.=3900 м2;Sзем.уч.=3806,5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</si>
</sst>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6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18" fillId="24" borderId="32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75" zoomScaleNormal="75" zoomScalePageLayoutView="0" workbookViewId="0" topLeftCell="A80">
      <selection activeCell="D121" sqref="D121:G121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hidden="1" customWidth="1"/>
    <col min="4" max="4" width="14.875" style="11" customWidth="1"/>
    <col min="5" max="5" width="13.875" style="11" hidden="1" customWidth="1"/>
    <col min="6" max="6" width="20.875" style="11" hidden="1" customWidth="1"/>
    <col min="7" max="7" width="13.875" style="11" customWidth="1"/>
    <col min="8" max="8" width="20.875" style="11" customWidth="1"/>
    <col min="9" max="9" width="15.375" style="11" customWidth="1"/>
    <col min="10" max="10" width="15.375" style="11" hidden="1" customWidth="1"/>
    <col min="11" max="11" width="15.375" style="64" hidden="1" customWidth="1"/>
    <col min="12" max="14" width="15.375" style="11" customWidth="1"/>
    <col min="15" max="16384" width="9.125" style="11" customWidth="1"/>
  </cols>
  <sheetData>
    <row r="1" spans="1:8" ht="16.5" customHeight="1">
      <c r="A1" s="92" t="s">
        <v>0</v>
      </c>
      <c r="B1" s="93"/>
      <c r="C1" s="93"/>
      <c r="D1" s="93"/>
      <c r="E1" s="93"/>
      <c r="F1" s="93"/>
      <c r="G1" s="93"/>
      <c r="H1" s="93"/>
    </row>
    <row r="2" spans="1:8" ht="27.75" customHeight="1">
      <c r="A2" s="79" t="s">
        <v>100</v>
      </c>
      <c r="B2" s="94" t="s">
        <v>1</v>
      </c>
      <c r="C2" s="94"/>
      <c r="D2" s="94"/>
      <c r="E2" s="94"/>
      <c r="F2" s="94"/>
      <c r="G2" s="93"/>
      <c r="H2" s="93"/>
    </row>
    <row r="3" spans="2:8" ht="14.25" customHeight="1">
      <c r="B3" s="94" t="s">
        <v>2</v>
      </c>
      <c r="C3" s="94"/>
      <c r="D3" s="94"/>
      <c r="E3" s="94"/>
      <c r="F3" s="94"/>
      <c r="G3" s="93"/>
      <c r="H3" s="93"/>
    </row>
    <row r="4" spans="2:8" ht="14.25" customHeight="1">
      <c r="B4" s="94" t="s">
        <v>36</v>
      </c>
      <c r="C4" s="94"/>
      <c r="D4" s="94"/>
      <c r="E4" s="94"/>
      <c r="F4" s="94"/>
      <c r="G4" s="93"/>
      <c r="H4" s="93"/>
    </row>
    <row r="5" spans="1:8" s="78" customFormat="1" ht="39.75" customHeight="1">
      <c r="A5" s="95" t="s">
        <v>98</v>
      </c>
      <c r="B5" s="96"/>
      <c r="C5" s="96"/>
      <c r="D5" s="96"/>
      <c r="E5" s="96"/>
      <c r="F5" s="96"/>
      <c r="G5" s="96"/>
      <c r="H5" s="96"/>
    </row>
    <row r="6" spans="1:8" s="78" customFormat="1" ht="33" customHeight="1">
      <c r="A6" s="97" t="s">
        <v>99</v>
      </c>
      <c r="B6" s="98"/>
      <c r="C6" s="98"/>
      <c r="D6" s="98"/>
      <c r="E6" s="98"/>
      <c r="F6" s="98"/>
      <c r="G6" s="98"/>
      <c r="H6" s="98"/>
    </row>
    <row r="7" spans="1:11" s="17" customFormat="1" ht="33" customHeight="1">
      <c r="A7" s="81" t="s">
        <v>3</v>
      </c>
      <c r="B7" s="81"/>
      <c r="C7" s="81"/>
      <c r="D7" s="81"/>
      <c r="E7" s="81"/>
      <c r="F7" s="81"/>
      <c r="G7" s="81"/>
      <c r="H7" s="81"/>
      <c r="K7" s="65"/>
    </row>
    <row r="8" spans="1:8" s="18" customFormat="1" ht="18.75" customHeight="1">
      <c r="A8" s="81" t="s">
        <v>108</v>
      </c>
      <c r="B8" s="81"/>
      <c r="C8" s="81"/>
      <c r="D8" s="81"/>
      <c r="E8" s="82"/>
      <c r="F8" s="82"/>
      <c r="G8" s="82"/>
      <c r="H8" s="82"/>
    </row>
    <row r="9" spans="1:8" s="19" customFormat="1" ht="17.25" customHeight="1">
      <c r="A9" s="83" t="s">
        <v>86</v>
      </c>
      <c r="B9" s="83"/>
      <c r="C9" s="83"/>
      <c r="D9" s="83"/>
      <c r="E9" s="84"/>
      <c r="F9" s="84"/>
      <c r="G9" s="84"/>
      <c r="H9" s="84"/>
    </row>
    <row r="10" spans="1:8" s="18" customFormat="1" ht="30" customHeight="1" thickBot="1">
      <c r="A10" s="85" t="s">
        <v>4</v>
      </c>
      <c r="B10" s="85"/>
      <c r="C10" s="85"/>
      <c r="D10" s="85"/>
      <c r="E10" s="86"/>
      <c r="F10" s="86"/>
      <c r="G10" s="86"/>
      <c r="H10" s="86"/>
    </row>
    <row r="11" spans="1:11" s="23" customFormat="1" ht="139.5" customHeight="1" thickBot="1">
      <c r="A11" s="20" t="s">
        <v>5</v>
      </c>
      <c r="B11" s="21" t="s">
        <v>6</v>
      </c>
      <c r="C11" s="22" t="s">
        <v>7</v>
      </c>
      <c r="D11" s="22" t="s">
        <v>37</v>
      </c>
      <c r="E11" s="22" t="s">
        <v>7</v>
      </c>
      <c r="F11" s="1" t="s">
        <v>8</v>
      </c>
      <c r="G11" s="22" t="s">
        <v>7</v>
      </c>
      <c r="H11" s="1" t="s">
        <v>8</v>
      </c>
      <c r="K11" s="66"/>
    </row>
    <row r="12" spans="1:11" s="29" customFormat="1" ht="12.75">
      <c r="A12" s="24">
        <v>1</v>
      </c>
      <c r="B12" s="25">
        <v>2</v>
      </c>
      <c r="C12" s="25">
        <v>3</v>
      </c>
      <c r="D12" s="26"/>
      <c r="E12" s="25">
        <v>3</v>
      </c>
      <c r="F12" s="2">
        <v>4</v>
      </c>
      <c r="G12" s="27">
        <v>3</v>
      </c>
      <c r="H12" s="28">
        <v>4</v>
      </c>
      <c r="K12" s="67"/>
    </row>
    <row r="13" spans="1:11" s="29" customFormat="1" ht="49.5" customHeight="1">
      <c r="A13" s="87" t="s">
        <v>9</v>
      </c>
      <c r="B13" s="88"/>
      <c r="C13" s="88"/>
      <c r="D13" s="88"/>
      <c r="E13" s="88"/>
      <c r="F13" s="88"/>
      <c r="G13" s="89"/>
      <c r="H13" s="90"/>
      <c r="K13" s="67"/>
    </row>
    <row r="14" spans="1:11" s="23" customFormat="1" ht="15">
      <c r="A14" s="30" t="s">
        <v>10</v>
      </c>
      <c r="B14" s="31" t="s">
        <v>11</v>
      </c>
      <c r="C14" s="32">
        <f>F14*12</f>
        <v>0</v>
      </c>
      <c r="D14" s="33">
        <f aca="true" t="shared" si="0" ref="D14:D27">G14*I14</f>
        <v>104658.84</v>
      </c>
      <c r="E14" s="32">
        <f aca="true" t="shared" si="1" ref="E14:E19">H14*12</f>
        <v>26.8356</v>
      </c>
      <c r="F14" s="5"/>
      <c r="G14" s="32">
        <f aca="true" t="shared" si="2" ref="G14:G27">H14*12</f>
        <v>26.8356</v>
      </c>
      <c r="H14" s="32">
        <v>2.2363</v>
      </c>
      <c r="I14" s="23">
        <v>3900</v>
      </c>
      <c r="J14" s="23">
        <v>1.07</v>
      </c>
      <c r="K14" s="66">
        <v>2.2363</v>
      </c>
    </row>
    <row r="15" spans="1:11" s="23" customFormat="1" ht="30">
      <c r="A15" s="30" t="s">
        <v>12</v>
      </c>
      <c r="B15" s="34" t="s">
        <v>13</v>
      </c>
      <c r="C15" s="32">
        <f>F15*12</f>
        <v>0</v>
      </c>
      <c r="D15" s="33">
        <f t="shared" si="0"/>
        <v>131976</v>
      </c>
      <c r="E15" s="32">
        <f t="shared" si="1"/>
        <v>33.839999999999996</v>
      </c>
      <c r="F15" s="5"/>
      <c r="G15" s="32">
        <f t="shared" si="2"/>
        <v>33.839999999999996</v>
      </c>
      <c r="H15" s="32">
        <v>2.82</v>
      </c>
      <c r="I15" s="23">
        <v>3900</v>
      </c>
      <c r="J15" s="23">
        <v>1.07</v>
      </c>
      <c r="K15" s="66">
        <v>2.3540000000000005</v>
      </c>
    </row>
    <row r="16" spans="1:11" s="36" customFormat="1" ht="15">
      <c r="A16" s="35" t="s">
        <v>15</v>
      </c>
      <c r="B16" s="31" t="s">
        <v>16</v>
      </c>
      <c r="C16" s="32">
        <f>F16*12</f>
        <v>0</v>
      </c>
      <c r="D16" s="33">
        <f t="shared" si="0"/>
        <v>28042.56</v>
      </c>
      <c r="E16" s="32">
        <f t="shared" si="1"/>
        <v>7.1904</v>
      </c>
      <c r="F16" s="3"/>
      <c r="G16" s="32">
        <f t="shared" si="2"/>
        <v>7.1904</v>
      </c>
      <c r="H16" s="32">
        <v>0.5992000000000001</v>
      </c>
      <c r="I16" s="23">
        <v>3900</v>
      </c>
      <c r="J16" s="23">
        <v>1.07</v>
      </c>
      <c r="K16" s="66">
        <v>0.5992000000000001</v>
      </c>
    </row>
    <row r="17" spans="1:11" s="23" customFormat="1" ht="15">
      <c r="A17" s="35" t="s">
        <v>17</v>
      </c>
      <c r="B17" s="31" t="s">
        <v>18</v>
      </c>
      <c r="C17" s="32">
        <f>F17*12</f>
        <v>0</v>
      </c>
      <c r="D17" s="33">
        <f t="shared" si="0"/>
        <v>90637.56</v>
      </c>
      <c r="E17" s="32">
        <f t="shared" si="1"/>
        <v>23.2404</v>
      </c>
      <c r="F17" s="3"/>
      <c r="G17" s="32">
        <f t="shared" si="2"/>
        <v>23.2404</v>
      </c>
      <c r="H17" s="32">
        <v>1.9367</v>
      </c>
      <c r="I17" s="23">
        <v>3900</v>
      </c>
      <c r="J17" s="23">
        <v>1.07</v>
      </c>
      <c r="K17" s="66">
        <v>1.9367</v>
      </c>
    </row>
    <row r="18" spans="1:11" s="29" customFormat="1" ht="30">
      <c r="A18" s="35" t="s">
        <v>57</v>
      </c>
      <c r="B18" s="31" t="s">
        <v>11</v>
      </c>
      <c r="C18" s="37"/>
      <c r="D18" s="33">
        <f t="shared" si="0"/>
        <v>1502.2800000000002</v>
      </c>
      <c r="E18" s="37">
        <f t="shared" si="1"/>
        <v>0.38520000000000004</v>
      </c>
      <c r="F18" s="3"/>
      <c r="G18" s="32">
        <f t="shared" si="2"/>
        <v>0.38520000000000004</v>
      </c>
      <c r="H18" s="32">
        <v>0.032100000000000004</v>
      </c>
      <c r="I18" s="23">
        <v>3900</v>
      </c>
      <c r="J18" s="23">
        <v>1.07</v>
      </c>
      <c r="K18" s="66">
        <v>0.032100000000000004</v>
      </c>
    </row>
    <row r="19" spans="1:11" s="29" customFormat="1" ht="30">
      <c r="A19" s="35" t="s">
        <v>85</v>
      </c>
      <c r="B19" s="31" t="s">
        <v>11</v>
      </c>
      <c r="C19" s="37"/>
      <c r="D19" s="33">
        <f t="shared" si="0"/>
        <v>1502.2800000000002</v>
      </c>
      <c r="E19" s="37">
        <f t="shared" si="1"/>
        <v>0.38520000000000004</v>
      </c>
      <c r="F19" s="3"/>
      <c r="G19" s="32">
        <f t="shared" si="2"/>
        <v>0.38520000000000004</v>
      </c>
      <c r="H19" s="32">
        <v>0.032100000000000004</v>
      </c>
      <c r="I19" s="23">
        <v>3900</v>
      </c>
      <c r="J19" s="23">
        <v>1.07</v>
      </c>
      <c r="K19" s="66">
        <v>0.032100000000000004</v>
      </c>
    </row>
    <row r="20" spans="1:11" s="29" customFormat="1" ht="15">
      <c r="A20" s="35" t="s">
        <v>58</v>
      </c>
      <c r="B20" s="31" t="s">
        <v>11</v>
      </c>
      <c r="C20" s="37"/>
      <c r="D20" s="33">
        <f t="shared" si="0"/>
        <v>10296</v>
      </c>
      <c r="E20" s="37"/>
      <c r="F20" s="3"/>
      <c r="G20" s="32">
        <f t="shared" si="2"/>
        <v>2.64</v>
      </c>
      <c r="H20" s="32">
        <v>0.22</v>
      </c>
      <c r="I20" s="23">
        <v>3900</v>
      </c>
      <c r="J20" s="23">
        <v>1.07</v>
      </c>
      <c r="K20" s="66">
        <v>0.21400000000000002</v>
      </c>
    </row>
    <row r="21" spans="1:11" s="29" customFormat="1" ht="30" hidden="1">
      <c r="A21" s="35" t="s">
        <v>59</v>
      </c>
      <c r="B21" s="31" t="s">
        <v>14</v>
      </c>
      <c r="C21" s="37"/>
      <c r="D21" s="33">
        <f t="shared" si="0"/>
        <v>0</v>
      </c>
      <c r="E21" s="37"/>
      <c r="F21" s="3"/>
      <c r="G21" s="32">
        <f t="shared" si="2"/>
        <v>0</v>
      </c>
      <c r="H21" s="32">
        <v>0</v>
      </c>
      <c r="I21" s="23">
        <v>3900</v>
      </c>
      <c r="J21" s="23">
        <v>1.07</v>
      </c>
      <c r="K21" s="66">
        <v>0</v>
      </c>
    </row>
    <row r="22" spans="1:11" s="29" customFormat="1" ht="30">
      <c r="A22" s="35" t="s">
        <v>60</v>
      </c>
      <c r="B22" s="31" t="s">
        <v>14</v>
      </c>
      <c r="C22" s="37"/>
      <c r="D22" s="33">
        <f t="shared" si="0"/>
        <v>2808</v>
      </c>
      <c r="E22" s="37"/>
      <c r="F22" s="3"/>
      <c r="G22" s="32">
        <f t="shared" si="2"/>
        <v>0.72</v>
      </c>
      <c r="H22" s="32">
        <v>0.06</v>
      </c>
      <c r="I22" s="23">
        <v>3900</v>
      </c>
      <c r="J22" s="23">
        <v>1.07</v>
      </c>
      <c r="K22" s="66">
        <v>0</v>
      </c>
    </row>
    <row r="23" spans="1:11" s="29" customFormat="1" ht="30" hidden="1">
      <c r="A23" s="35" t="s">
        <v>61</v>
      </c>
      <c r="B23" s="31" t="s">
        <v>14</v>
      </c>
      <c r="C23" s="37"/>
      <c r="D23" s="33">
        <f t="shared" si="0"/>
        <v>0</v>
      </c>
      <c r="E23" s="37"/>
      <c r="F23" s="3"/>
      <c r="G23" s="32">
        <f t="shared" si="2"/>
        <v>0</v>
      </c>
      <c r="H23" s="32"/>
      <c r="I23" s="23">
        <v>3900</v>
      </c>
      <c r="J23" s="23">
        <v>1.07</v>
      </c>
      <c r="K23" s="66">
        <v>0.2033</v>
      </c>
    </row>
    <row r="24" spans="1:11" s="29" customFormat="1" ht="30">
      <c r="A24" s="35" t="s">
        <v>25</v>
      </c>
      <c r="B24" s="31"/>
      <c r="C24" s="37">
        <f>F24*12</f>
        <v>0</v>
      </c>
      <c r="D24" s="33">
        <f t="shared" si="0"/>
        <v>6509.88</v>
      </c>
      <c r="E24" s="37">
        <f>H24*12</f>
        <v>1.6692</v>
      </c>
      <c r="F24" s="3"/>
      <c r="G24" s="32">
        <f t="shared" si="2"/>
        <v>1.6692</v>
      </c>
      <c r="H24" s="32">
        <v>0.1391</v>
      </c>
      <c r="I24" s="23">
        <v>3900</v>
      </c>
      <c r="J24" s="23">
        <v>1.07</v>
      </c>
      <c r="K24" s="66">
        <v>0.1391</v>
      </c>
    </row>
    <row r="25" spans="1:11" s="23" customFormat="1" ht="15">
      <c r="A25" s="35" t="s">
        <v>27</v>
      </c>
      <c r="B25" s="31" t="s">
        <v>28</v>
      </c>
      <c r="C25" s="37">
        <f>F25*12</f>
        <v>0</v>
      </c>
      <c r="D25" s="33">
        <f t="shared" si="0"/>
        <v>1502.2800000000002</v>
      </c>
      <c r="E25" s="37">
        <f>H25*12</f>
        <v>0.38520000000000004</v>
      </c>
      <c r="F25" s="3"/>
      <c r="G25" s="32">
        <f t="shared" si="2"/>
        <v>0.38520000000000004</v>
      </c>
      <c r="H25" s="32">
        <v>0.032100000000000004</v>
      </c>
      <c r="I25" s="23">
        <v>3900</v>
      </c>
      <c r="J25" s="23">
        <v>1.07</v>
      </c>
      <c r="K25" s="66">
        <v>0.032100000000000004</v>
      </c>
    </row>
    <row r="26" spans="1:11" s="23" customFormat="1" ht="15">
      <c r="A26" s="35" t="s">
        <v>29</v>
      </c>
      <c r="B26" s="38" t="s">
        <v>30</v>
      </c>
      <c r="C26" s="39">
        <f>F26*12</f>
        <v>0</v>
      </c>
      <c r="D26" s="33">
        <f t="shared" si="0"/>
        <v>1001.5200000000001</v>
      </c>
      <c r="E26" s="39">
        <f>H26*12</f>
        <v>0.25680000000000003</v>
      </c>
      <c r="F26" s="7"/>
      <c r="G26" s="32">
        <f t="shared" si="2"/>
        <v>0.25680000000000003</v>
      </c>
      <c r="H26" s="32">
        <v>0.021400000000000002</v>
      </c>
      <c r="I26" s="23">
        <v>3900</v>
      </c>
      <c r="J26" s="23">
        <v>1.07</v>
      </c>
      <c r="K26" s="66">
        <v>0.021400000000000002</v>
      </c>
    </row>
    <row r="27" spans="1:11" s="36" customFormat="1" ht="30">
      <c r="A27" s="35" t="s">
        <v>26</v>
      </c>
      <c r="B27" s="31" t="s">
        <v>88</v>
      </c>
      <c r="C27" s="37">
        <f>F27*12</f>
        <v>0</v>
      </c>
      <c r="D27" s="33">
        <f t="shared" si="0"/>
        <v>1502.2800000000002</v>
      </c>
      <c r="E27" s="37">
        <f>H27*12</f>
        <v>0.38520000000000004</v>
      </c>
      <c r="F27" s="3"/>
      <c r="G27" s="32">
        <f t="shared" si="2"/>
        <v>0.38520000000000004</v>
      </c>
      <c r="H27" s="32">
        <v>0.032100000000000004</v>
      </c>
      <c r="I27" s="23">
        <v>3900</v>
      </c>
      <c r="J27" s="23">
        <v>1.07</v>
      </c>
      <c r="K27" s="66">
        <v>0.032100000000000004</v>
      </c>
    </row>
    <row r="28" spans="1:11" s="36" customFormat="1" ht="15">
      <c r="A28" s="35" t="s">
        <v>38</v>
      </c>
      <c r="B28" s="31"/>
      <c r="C28" s="32"/>
      <c r="D28" s="32">
        <f>SUM(D29:D43)</f>
        <v>22927.989999999998</v>
      </c>
      <c r="E28" s="32"/>
      <c r="F28" s="3"/>
      <c r="G28" s="32">
        <f>SUM(G29:G43)</f>
        <v>5.878971794871795</v>
      </c>
      <c r="H28" s="32">
        <f>SUM(H29:H43)</f>
        <v>0.5074143162393162</v>
      </c>
      <c r="I28" s="23">
        <v>3900</v>
      </c>
      <c r="J28" s="23">
        <v>1.07</v>
      </c>
      <c r="K28" s="66">
        <v>0.5944092350427351</v>
      </c>
    </row>
    <row r="29" spans="1:11" s="29" customFormat="1" ht="15" hidden="1">
      <c r="A29" s="15"/>
      <c r="B29" s="40"/>
      <c r="C29" s="6"/>
      <c r="D29" s="14"/>
      <c r="E29" s="6"/>
      <c r="F29" s="4"/>
      <c r="G29" s="6"/>
      <c r="H29" s="6"/>
      <c r="I29" s="23"/>
      <c r="J29" s="23"/>
      <c r="K29" s="66"/>
    </row>
    <row r="30" spans="1:11" s="29" customFormat="1" ht="15">
      <c r="A30" s="15" t="s">
        <v>51</v>
      </c>
      <c r="B30" s="40" t="s">
        <v>19</v>
      </c>
      <c r="C30" s="6"/>
      <c r="D30" s="14">
        <f aca="true" t="shared" si="3" ref="D30:D41">G30*I30</f>
        <v>468</v>
      </c>
      <c r="E30" s="6"/>
      <c r="F30" s="4"/>
      <c r="G30" s="6">
        <v>0.12</v>
      </c>
      <c r="H30" s="6">
        <v>0.010700000000000001</v>
      </c>
      <c r="I30" s="23">
        <v>3900</v>
      </c>
      <c r="J30" s="23">
        <v>1.07</v>
      </c>
      <c r="K30" s="66">
        <v>0.010700000000000001</v>
      </c>
    </row>
    <row r="31" spans="1:11" s="29" customFormat="1" ht="15">
      <c r="A31" s="15" t="s">
        <v>20</v>
      </c>
      <c r="B31" s="40" t="s">
        <v>24</v>
      </c>
      <c r="C31" s="6">
        <f>F31*12</f>
        <v>0</v>
      </c>
      <c r="D31" s="14">
        <f t="shared" si="3"/>
        <v>468</v>
      </c>
      <c r="E31" s="6">
        <f>H31*12</f>
        <v>0.12840000000000001</v>
      </c>
      <c r="F31" s="4"/>
      <c r="G31" s="6">
        <v>0.12</v>
      </c>
      <c r="H31" s="6">
        <v>0.010700000000000001</v>
      </c>
      <c r="I31" s="23">
        <v>3900</v>
      </c>
      <c r="J31" s="23">
        <v>1.07</v>
      </c>
      <c r="K31" s="66">
        <v>0.010700000000000001</v>
      </c>
    </row>
    <row r="32" spans="1:11" s="29" customFormat="1" ht="25.5">
      <c r="A32" s="15" t="s">
        <v>106</v>
      </c>
      <c r="B32" s="40" t="s">
        <v>19</v>
      </c>
      <c r="C32" s="6">
        <f>F32*12</f>
        <v>0</v>
      </c>
      <c r="D32" s="14">
        <f t="shared" si="3"/>
        <v>8424</v>
      </c>
      <c r="E32" s="6">
        <f>H32*12</f>
        <v>2.16</v>
      </c>
      <c r="F32" s="4"/>
      <c r="G32" s="6">
        <f>H32*12</f>
        <v>2.16</v>
      </c>
      <c r="H32" s="6">
        <v>0.18</v>
      </c>
      <c r="I32" s="23">
        <v>3900</v>
      </c>
      <c r="J32" s="23">
        <v>1.07</v>
      </c>
      <c r="K32" s="66">
        <v>0.1926</v>
      </c>
    </row>
    <row r="33" spans="1:11" s="29" customFormat="1" ht="15">
      <c r="A33" s="15" t="s">
        <v>69</v>
      </c>
      <c r="B33" s="40" t="s">
        <v>19</v>
      </c>
      <c r="C33" s="6">
        <f>F33*12</f>
        <v>0</v>
      </c>
      <c r="D33" s="14">
        <f t="shared" si="3"/>
        <v>468</v>
      </c>
      <c r="E33" s="6">
        <f>H33*12</f>
        <v>0.12840000000000001</v>
      </c>
      <c r="F33" s="4"/>
      <c r="G33" s="6">
        <v>0.12</v>
      </c>
      <c r="H33" s="6">
        <v>0.010700000000000001</v>
      </c>
      <c r="I33" s="23">
        <v>3900</v>
      </c>
      <c r="J33" s="23">
        <v>1.07</v>
      </c>
      <c r="K33" s="66">
        <v>0.010700000000000001</v>
      </c>
    </row>
    <row r="34" spans="1:11" s="29" customFormat="1" ht="15">
      <c r="A34" s="15" t="s">
        <v>21</v>
      </c>
      <c r="B34" s="40" t="s">
        <v>19</v>
      </c>
      <c r="C34" s="6">
        <f>F34*12</f>
        <v>0</v>
      </c>
      <c r="D34" s="14">
        <f t="shared" si="3"/>
        <v>2808</v>
      </c>
      <c r="E34" s="6">
        <f>H34*12</f>
        <v>0.7704000000000001</v>
      </c>
      <c r="F34" s="4"/>
      <c r="G34" s="6">
        <v>0.72</v>
      </c>
      <c r="H34" s="6">
        <v>0.06420000000000001</v>
      </c>
      <c r="I34" s="23">
        <v>3900</v>
      </c>
      <c r="J34" s="23">
        <v>1.07</v>
      </c>
      <c r="K34" s="66">
        <v>0.06420000000000001</v>
      </c>
    </row>
    <row r="35" spans="1:11" s="29" customFormat="1" ht="15">
      <c r="A35" s="15" t="s">
        <v>22</v>
      </c>
      <c r="B35" s="40" t="s">
        <v>19</v>
      </c>
      <c r="C35" s="6">
        <f>F35*12</f>
        <v>0</v>
      </c>
      <c r="D35" s="14">
        <f t="shared" si="3"/>
        <v>468</v>
      </c>
      <c r="E35" s="6">
        <f>H35*12</f>
        <v>0.12840000000000001</v>
      </c>
      <c r="F35" s="4"/>
      <c r="G35" s="6">
        <v>0.12</v>
      </c>
      <c r="H35" s="6">
        <v>0.010700000000000001</v>
      </c>
      <c r="I35" s="23">
        <v>3900</v>
      </c>
      <c r="J35" s="23">
        <v>1.07</v>
      </c>
      <c r="K35" s="66">
        <v>0.010700000000000001</v>
      </c>
    </row>
    <row r="36" spans="1:11" s="29" customFormat="1" ht="15">
      <c r="A36" s="15" t="s">
        <v>64</v>
      </c>
      <c r="B36" s="40" t="s">
        <v>19</v>
      </c>
      <c r="C36" s="6"/>
      <c r="D36" s="14">
        <f t="shared" si="3"/>
        <v>468</v>
      </c>
      <c r="E36" s="6"/>
      <c r="F36" s="4"/>
      <c r="G36" s="6">
        <v>0.12</v>
      </c>
      <c r="H36" s="6">
        <v>0.010700000000000001</v>
      </c>
      <c r="I36" s="23">
        <v>3900</v>
      </c>
      <c r="J36" s="23">
        <v>1.07</v>
      </c>
      <c r="K36" s="66">
        <v>0.010700000000000001</v>
      </c>
    </row>
    <row r="37" spans="1:11" s="29" customFormat="1" ht="15">
      <c r="A37" s="15" t="s">
        <v>65</v>
      </c>
      <c r="B37" s="40" t="s">
        <v>24</v>
      </c>
      <c r="C37" s="6"/>
      <c r="D37" s="14">
        <f t="shared" si="3"/>
        <v>1404</v>
      </c>
      <c r="E37" s="6"/>
      <c r="F37" s="4"/>
      <c r="G37" s="6">
        <v>0.36</v>
      </c>
      <c r="H37" s="6">
        <v>0.032100000000000004</v>
      </c>
      <c r="I37" s="23">
        <v>3900</v>
      </c>
      <c r="J37" s="23">
        <v>1.07</v>
      </c>
      <c r="K37" s="66">
        <v>0.032100000000000004</v>
      </c>
    </row>
    <row r="38" spans="1:11" s="29" customFormat="1" ht="25.5">
      <c r="A38" s="15" t="s">
        <v>23</v>
      </c>
      <c r="B38" s="40" t="s">
        <v>19</v>
      </c>
      <c r="C38" s="6">
        <f>F38*12</f>
        <v>0</v>
      </c>
      <c r="D38" s="14">
        <f t="shared" si="3"/>
        <v>2340</v>
      </c>
      <c r="E38" s="6">
        <f>H38*12</f>
        <v>0.6420000000000001</v>
      </c>
      <c r="F38" s="4"/>
      <c r="G38" s="6">
        <v>0.6</v>
      </c>
      <c r="H38" s="6">
        <v>0.053500000000000006</v>
      </c>
      <c r="I38" s="23">
        <v>3900</v>
      </c>
      <c r="J38" s="23">
        <v>1.07</v>
      </c>
      <c r="K38" s="66">
        <v>0.053500000000000006</v>
      </c>
    </row>
    <row r="39" spans="1:11" s="29" customFormat="1" ht="15">
      <c r="A39" s="15" t="s">
        <v>39</v>
      </c>
      <c r="B39" s="40" t="s">
        <v>19</v>
      </c>
      <c r="C39" s="6"/>
      <c r="D39" s="14">
        <f t="shared" si="3"/>
        <v>468</v>
      </c>
      <c r="E39" s="6"/>
      <c r="F39" s="4"/>
      <c r="G39" s="6">
        <v>0.12</v>
      </c>
      <c r="H39" s="6">
        <v>0.010700000000000001</v>
      </c>
      <c r="I39" s="23">
        <v>3900</v>
      </c>
      <c r="J39" s="23">
        <v>1.07</v>
      </c>
      <c r="K39" s="66">
        <v>0.010700000000000001</v>
      </c>
    </row>
    <row r="40" spans="1:11" s="29" customFormat="1" ht="15" hidden="1">
      <c r="A40" s="15"/>
      <c r="B40" s="40"/>
      <c r="C40" s="16"/>
      <c r="D40" s="14"/>
      <c r="E40" s="16"/>
      <c r="F40" s="4"/>
      <c r="G40" s="6"/>
      <c r="H40" s="6"/>
      <c r="I40" s="23"/>
      <c r="J40" s="23"/>
      <c r="K40" s="66"/>
    </row>
    <row r="41" spans="1:11" s="29" customFormat="1" ht="15">
      <c r="A41" s="15" t="s">
        <v>68</v>
      </c>
      <c r="B41" s="40" t="s">
        <v>19</v>
      </c>
      <c r="C41" s="16">
        <f>F41*12</f>
        <v>0</v>
      </c>
      <c r="D41" s="14">
        <f t="shared" si="3"/>
        <v>2340</v>
      </c>
      <c r="E41" s="16">
        <f>H41*12</f>
        <v>0.6420000000000001</v>
      </c>
      <c r="F41" s="4"/>
      <c r="G41" s="6">
        <v>0.6</v>
      </c>
      <c r="H41" s="6">
        <v>0.053500000000000006</v>
      </c>
      <c r="I41" s="23">
        <v>3900</v>
      </c>
      <c r="J41" s="23">
        <v>1.07</v>
      </c>
      <c r="K41" s="66">
        <v>0.053500000000000006</v>
      </c>
    </row>
    <row r="42" spans="1:11" s="29" customFormat="1" ht="15" hidden="1">
      <c r="A42" s="15"/>
      <c r="B42" s="40"/>
      <c r="C42" s="6"/>
      <c r="D42" s="14"/>
      <c r="E42" s="6"/>
      <c r="F42" s="4"/>
      <c r="G42" s="6"/>
      <c r="H42" s="6"/>
      <c r="I42" s="23"/>
      <c r="J42" s="23"/>
      <c r="K42" s="66"/>
    </row>
    <row r="43" spans="1:11" s="29" customFormat="1" ht="15">
      <c r="A43" s="15" t="s">
        <v>101</v>
      </c>
      <c r="B43" s="40" t="s">
        <v>19</v>
      </c>
      <c r="C43" s="6"/>
      <c r="D43" s="14">
        <v>2803.99</v>
      </c>
      <c r="E43" s="6"/>
      <c r="F43" s="4"/>
      <c r="G43" s="6">
        <f>H43*12</f>
        <v>0.7189717948717949</v>
      </c>
      <c r="H43" s="6">
        <f>D43/12/I43</f>
        <v>0.059914316239316236</v>
      </c>
      <c r="I43" s="23">
        <v>3900</v>
      </c>
      <c r="J43" s="23">
        <v>1.07</v>
      </c>
      <c r="K43" s="66">
        <v>0.027309235042735046</v>
      </c>
    </row>
    <row r="44" spans="1:11" s="36" customFormat="1" ht="30">
      <c r="A44" s="35" t="s">
        <v>47</v>
      </c>
      <c r="B44" s="31"/>
      <c r="C44" s="32"/>
      <c r="D44" s="32">
        <f>SUM(D45:D56)</f>
        <v>23050</v>
      </c>
      <c r="E44" s="32"/>
      <c r="F44" s="3"/>
      <c r="G44" s="32">
        <f>SUM(G45:G56)</f>
        <v>5.880000000000001</v>
      </c>
      <c r="H44" s="32">
        <f>SUM(H45:H56)</f>
        <v>0.5033213675213676</v>
      </c>
      <c r="I44" s="23">
        <v>3900</v>
      </c>
      <c r="J44" s="23">
        <v>1.07</v>
      </c>
      <c r="K44" s="66">
        <v>0.7526722948717949</v>
      </c>
    </row>
    <row r="45" spans="1:11" s="29" customFormat="1" ht="15">
      <c r="A45" s="15" t="s">
        <v>40</v>
      </c>
      <c r="B45" s="40" t="s">
        <v>70</v>
      </c>
      <c r="C45" s="6"/>
      <c r="D45" s="14">
        <f aca="true" t="shared" si="4" ref="D45:D56">G45*I45</f>
        <v>1872</v>
      </c>
      <c r="E45" s="6"/>
      <c r="F45" s="4"/>
      <c r="G45" s="6">
        <v>0.48</v>
      </c>
      <c r="H45" s="6">
        <v>0.042800000000000005</v>
      </c>
      <c r="I45" s="23">
        <v>3900</v>
      </c>
      <c r="J45" s="23">
        <v>1.07</v>
      </c>
      <c r="K45" s="66">
        <v>0.042800000000000005</v>
      </c>
    </row>
    <row r="46" spans="1:11" s="29" customFormat="1" ht="25.5">
      <c r="A46" s="15" t="s">
        <v>41</v>
      </c>
      <c r="B46" s="40" t="s">
        <v>52</v>
      </c>
      <c r="C46" s="6"/>
      <c r="D46" s="14">
        <f t="shared" si="4"/>
        <v>1404</v>
      </c>
      <c r="E46" s="6"/>
      <c r="F46" s="4"/>
      <c r="G46" s="6">
        <v>0.36</v>
      </c>
      <c r="H46" s="6">
        <v>0.032100000000000004</v>
      </c>
      <c r="I46" s="23">
        <v>3900</v>
      </c>
      <c r="J46" s="23">
        <v>1.07</v>
      </c>
      <c r="K46" s="66">
        <v>0.032100000000000004</v>
      </c>
    </row>
    <row r="47" spans="1:11" s="29" customFormat="1" ht="15">
      <c r="A47" s="15" t="s">
        <v>75</v>
      </c>
      <c r="B47" s="40" t="s">
        <v>74</v>
      </c>
      <c r="C47" s="6"/>
      <c r="D47" s="14">
        <f t="shared" si="4"/>
        <v>1404</v>
      </c>
      <c r="E47" s="6"/>
      <c r="F47" s="4"/>
      <c r="G47" s="6">
        <v>0.36</v>
      </c>
      <c r="H47" s="6">
        <v>0.032100000000000004</v>
      </c>
      <c r="I47" s="23">
        <v>3900</v>
      </c>
      <c r="J47" s="23">
        <v>1.07</v>
      </c>
      <c r="K47" s="66">
        <v>0.032100000000000004</v>
      </c>
    </row>
    <row r="48" spans="1:11" s="29" customFormat="1" ht="25.5">
      <c r="A48" s="15" t="s">
        <v>71</v>
      </c>
      <c r="B48" s="40" t="s">
        <v>72</v>
      </c>
      <c r="C48" s="6"/>
      <c r="D48" s="14">
        <f t="shared" si="4"/>
        <v>1404</v>
      </c>
      <c r="E48" s="6"/>
      <c r="F48" s="4"/>
      <c r="G48" s="6">
        <v>0.36</v>
      </c>
      <c r="H48" s="6">
        <v>0.032100000000000004</v>
      </c>
      <c r="I48" s="23">
        <v>3900</v>
      </c>
      <c r="J48" s="23">
        <v>1.07</v>
      </c>
      <c r="K48" s="66">
        <v>0.032100000000000004</v>
      </c>
    </row>
    <row r="49" spans="1:11" s="29" customFormat="1" ht="15">
      <c r="A49" s="15" t="s">
        <v>103</v>
      </c>
      <c r="B49" s="40" t="s">
        <v>73</v>
      </c>
      <c r="C49" s="6"/>
      <c r="D49" s="14">
        <v>1522</v>
      </c>
      <c r="E49" s="6"/>
      <c r="F49" s="4"/>
      <c r="G49" s="6">
        <v>0.36</v>
      </c>
      <c r="H49" s="6">
        <f>D49/12/I49</f>
        <v>0.03252136752136752</v>
      </c>
      <c r="I49" s="23">
        <v>3900</v>
      </c>
      <c r="J49" s="23">
        <v>1.07</v>
      </c>
      <c r="K49" s="66">
        <v>0.2818722948717949</v>
      </c>
    </row>
    <row r="50" spans="1:11" s="29" customFormat="1" ht="15" hidden="1">
      <c r="A50" s="15" t="s">
        <v>55</v>
      </c>
      <c r="B50" s="40" t="s">
        <v>74</v>
      </c>
      <c r="C50" s="6"/>
      <c r="D50" s="14">
        <f t="shared" si="4"/>
        <v>0</v>
      </c>
      <c r="E50" s="6"/>
      <c r="F50" s="4"/>
      <c r="G50" s="6">
        <f aca="true" t="shared" si="5" ref="G50:G56">H50*12</f>
        <v>0</v>
      </c>
      <c r="H50" s="6">
        <v>0</v>
      </c>
      <c r="I50" s="23">
        <v>3900</v>
      </c>
      <c r="J50" s="23">
        <v>1.07</v>
      </c>
      <c r="K50" s="66">
        <v>0</v>
      </c>
    </row>
    <row r="51" spans="1:11" s="29" customFormat="1" ht="15" hidden="1">
      <c r="A51" s="15" t="s">
        <v>56</v>
      </c>
      <c r="B51" s="40" t="s">
        <v>19</v>
      </c>
      <c r="C51" s="6"/>
      <c r="D51" s="14">
        <f t="shared" si="4"/>
        <v>0</v>
      </c>
      <c r="E51" s="6"/>
      <c r="F51" s="4"/>
      <c r="G51" s="6">
        <f t="shared" si="5"/>
        <v>0</v>
      </c>
      <c r="H51" s="6">
        <v>0</v>
      </c>
      <c r="I51" s="23">
        <v>3900</v>
      </c>
      <c r="J51" s="23">
        <v>1.07</v>
      </c>
      <c r="K51" s="66">
        <v>0</v>
      </c>
    </row>
    <row r="52" spans="1:11" s="29" customFormat="1" ht="25.5" hidden="1">
      <c r="A52" s="15" t="s">
        <v>53</v>
      </c>
      <c r="B52" s="40" t="s">
        <v>19</v>
      </c>
      <c r="C52" s="6"/>
      <c r="D52" s="14">
        <f t="shared" si="4"/>
        <v>0</v>
      </c>
      <c r="E52" s="6"/>
      <c r="F52" s="4"/>
      <c r="G52" s="6">
        <f t="shared" si="5"/>
        <v>0</v>
      </c>
      <c r="H52" s="6">
        <v>0</v>
      </c>
      <c r="I52" s="23">
        <v>3900</v>
      </c>
      <c r="J52" s="23">
        <v>1.07</v>
      </c>
      <c r="K52" s="66">
        <v>0</v>
      </c>
    </row>
    <row r="53" spans="1:11" s="29" customFormat="1" ht="15">
      <c r="A53" s="15" t="s">
        <v>89</v>
      </c>
      <c r="B53" s="40" t="s">
        <v>19</v>
      </c>
      <c r="C53" s="6"/>
      <c r="D53" s="14">
        <f t="shared" si="4"/>
        <v>936</v>
      </c>
      <c r="E53" s="6"/>
      <c r="F53" s="4"/>
      <c r="G53" s="6">
        <v>0.24</v>
      </c>
      <c r="H53" s="6">
        <v>0.021400000000000002</v>
      </c>
      <c r="I53" s="23">
        <v>3900</v>
      </c>
      <c r="J53" s="23">
        <v>1.07</v>
      </c>
      <c r="K53" s="66">
        <v>0.021400000000000002</v>
      </c>
    </row>
    <row r="54" spans="1:11" s="29" customFormat="1" ht="25.5">
      <c r="A54" s="15" t="s">
        <v>107</v>
      </c>
      <c r="B54" s="40" t="s">
        <v>14</v>
      </c>
      <c r="C54" s="6"/>
      <c r="D54" s="14">
        <f t="shared" si="4"/>
        <v>9360</v>
      </c>
      <c r="E54" s="6"/>
      <c r="F54" s="4"/>
      <c r="G54" s="6">
        <v>2.4</v>
      </c>
      <c r="H54" s="6">
        <v>0.2033</v>
      </c>
      <c r="I54" s="23">
        <v>3900</v>
      </c>
      <c r="J54" s="23">
        <v>1.07</v>
      </c>
      <c r="K54" s="66">
        <v>0.2033</v>
      </c>
    </row>
    <row r="55" spans="1:11" s="29" customFormat="1" ht="15">
      <c r="A55" s="15" t="s">
        <v>66</v>
      </c>
      <c r="B55" s="40" t="s">
        <v>11</v>
      </c>
      <c r="C55" s="16"/>
      <c r="D55" s="14">
        <f t="shared" si="4"/>
        <v>5148</v>
      </c>
      <c r="E55" s="16"/>
      <c r="F55" s="4"/>
      <c r="G55" s="6">
        <v>1.32</v>
      </c>
      <c r="H55" s="6">
        <v>0.10700000000000001</v>
      </c>
      <c r="I55" s="23">
        <v>3900</v>
      </c>
      <c r="J55" s="23">
        <v>1.07</v>
      </c>
      <c r="K55" s="66">
        <v>0.10700000000000001</v>
      </c>
    </row>
    <row r="56" spans="1:11" s="29" customFormat="1" ht="15" hidden="1">
      <c r="A56" s="15" t="s">
        <v>82</v>
      </c>
      <c r="B56" s="40" t="s">
        <v>19</v>
      </c>
      <c r="C56" s="6"/>
      <c r="D56" s="14">
        <f t="shared" si="4"/>
        <v>0</v>
      </c>
      <c r="E56" s="6"/>
      <c r="F56" s="4"/>
      <c r="G56" s="6">
        <f t="shared" si="5"/>
        <v>0</v>
      </c>
      <c r="H56" s="6">
        <v>0</v>
      </c>
      <c r="I56" s="23">
        <v>3900</v>
      </c>
      <c r="J56" s="23">
        <v>1.07</v>
      </c>
      <c r="K56" s="66">
        <v>0</v>
      </c>
    </row>
    <row r="57" spans="1:11" s="29" customFormat="1" ht="30">
      <c r="A57" s="35" t="s">
        <v>48</v>
      </c>
      <c r="B57" s="40"/>
      <c r="C57" s="6"/>
      <c r="D57" s="32">
        <f>D58+D59+D60</f>
        <v>1708.44</v>
      </c>
      <c r="E57" s="6"/>
      <c r="F57" s="4"/>
      <c r="G57" s="32">
        <f>G58+G59+G60</f>
        <v>0.48</v>
      </c>
      <c r="H57" s="32">
        <f>H58+H59+H60</f>
        <v>0.03860512820512821</v>
      </c>
      <c r="I57" s="23">
        <v>3900</v>
      </c>
      <c r="J57" s="23">
        <v>1.07</v>
      </c>
      <c r="K57" s="66">
        <v>0.053500000000000006</v>
      </c>
    </row>
    <row r="58" spans="1:11" s="29" customFormat="1" ht="15">
      <c r="A58" s="15" t="s">
        <v>102</v>
      </c>
      <c r="B58" s="40" t="s">
        <v>19</v>
      </c>
      <c r="C58" s="6"/>
      <c r="D58" s="14">
        <v>304.44</v>
      </c>
      <c r="E58" s="6"/>
      <c r="F58" s="4"/>
      <c r="G58" s="6">
        <v>0.12</v>
      </c>
      <c r="H58" s="6">
        <f>D58/12/I58</f>
        <v>0.006505128205128205</v>
      </c>
      <c r="I58" s="23">
        <v>3900</v>
      </c>
      <c r="J58" s="23">
        <v>1.07</v>
      </c>
      <c r="K58" s="66">
        <v>0.021400000000000002</v>
      </c>
    </row>
    <row r="59" spans="1:11" s="29" customFormat="1" ht="25.5">
      <c r="A59" s="15" t="s">
        <v>90</v>
      </c>
      <c r="B59" s="40" t="s">
        <v>14</v>
      </c>
      <c r="C59" s="6"/>
      <c r="D59" s="14">
        <f>G59*I59</f>
        <v>1404</v>
      </c>
      <c r="E59" s="6"/>
      <c r="F59" s="4"/>
      <c r="G59" s="6">
        <v>0.36</v>
      </c>
      <c r="H59" s="6">
        <v>0.032100000000000004</v>
      </c>
      <c r="I59" s="23">
        <v>3900</v>
      </c>
      <c r="J59" s="23">
        <v>1.07</v>
      </c>
      <c r="K59" s="66">
        <v>0.032100000000000004</v>
      </c>
    </row>
    <row r="60" spans="1:11" s="29" customFormat="1" ht="15" hidden="1">
      <c r="A60" s="15" t="s">
        <v>67</v>
      </c>
      <c r="B60" s="40" t="s">
        <v>11</v>
      </c>
      <c r="C60" s="6"/>
      <c r="D60" s="14">
        <f>G60*I60</f>
        <v>0</v>
      </c>
      <c r="E60" s="6"/>
      <c r="F60" s="4"/>
      <c r="G60" s="6">
        <f>H60*12</f>
        <v>0</v>
      </c>
      <c r="H60" s="6">
        <v>0</v>
      </c>
      <c r="I60" s="23">
        <v>3900</v>
      </c>
      <c r="J60" s="23">
        <v>1.07</v>
      </c>
      <c r="K60" s="66">
        <v>0</v>
      </c>
    </row>
    <row r="61" spans="1:11" s="29" customFormat="1" ht="15">
      <c r="A61" s="35" t="s">
        <v>49</v>
      </c>
      <c r="B61" s="40"/>
      <c r="C61" s="6"/>
      <c r="D61" s="32">
        <f>SUM(D62:D69)</f>
        <v>10296</v>
      </c>
      <c r="E61" s="6"/>
      <c r="F61" s="4"/>
      <c r="G61" s="32">
        <f>SUM(G62:G69)</f>
        <v>2.6399999999999997</v>
      </c>
      <c r="H61" s="32">
        <f>SUM(H62:H69)</f>
        <v>0.2233</v>
      </c>
      <c r="I61" s="23">
        <v>3900</v>
      </c>
      <c r="J61" s="23">
        <v>1.07</v>
      </c>
      <c r="K61" s="66">
        <v>0.21400000000000002</v>
      </c>
    </row>
    <row r="62" spans="1:11" s="29" customFormat="1" ht="15" hidden="1">
      <c r="A62" s="15" t="s">
        <v>42</v>
      </c>
      <c r="B62" s="40" t="s">
        <v>11</v>
      </c>
      <c r="C62" s="6"/>
      <c r="D62" s="14">
        <f aca="true" t="shared" si="6" ref="D62:D69">G62*I62</f>
        <v>0</v>
      </c>
      <c r="E62" s="6"/>
      <c r="F62" s="4"/>
      <c r="G62" s="6">
        <f aca="true" t="shared" si="7" ref="G62:G69">H62*12</f>
        <v>0</v>
      </c>
      <c r="H62" s="6">
        <v>0</v>
      </c>
      <c r="I62" s="23">
        <v>3900</v>
      </c>
      <c r="J62" s="23">
        <v>1.07</v>
      </c>
      <c r="K62" s="66">
        <v>0</v>
      </c>
    </row>
    <row r="63" spans="1:11" s="29" customFormat="1" ht="15">
      <c r="A63" s="15" t="s">
        <v>87</v>
      </c>
      <c r="B63" s="40" t="s">
        <v>19</v>
      </c>
      <c r="C63" s="6"/>
      <c r="D63" s="14">
        <f t="shared" si="6"/>
        <v>9360</v>
      </c>
      <c r="E63" s="6"/>
      <c r="F63" s="4"/>
      <c r="G63" s="6">
        <v>2.4</v>
      </c>
      <c r="H63" s="6">
        <v>0.2033</v>
      </c>
      <c r="I63" s="23">
        <v>3900</v>
      </c>
      <c r="J63" s="23">
        <v>1.07</v>
      </c>
      <c r="K63" s="66">
        <v>0.2033</v>
      </c>
    </row>
    <row r="64" spans="1:11" s="29" customFormat="1" ht="15">
      <c r="A64" s="15" t="s">
        <v>43</v>
      </c>
      <c r="B64" s="40" t="s">
        <v>19</v>
      </c>
      <c r="C64" s="6"/>
      <c r="D64" s="14">
        <f t="shared" si="6"/>
        <v>936</v>
      </c>
      <c r="E64" s="6"/>
      <c r="F64" s="4"/>
      <c r="G64" s="6">
        <f t="shared" si="7"/>
        <v>0.24</v>
      </c>
      <c r="H64" s="6">
        <v>0.02</v>
      </c>
      <c r="I64" s="23">
        <v>3900</v>
      </c>
      <c r="J64" s="23">
        <v>1.07</v>
      </c>
      <c r="K64" s="66">
        <v>0.010700000000000001</v>
      </c>
    </row>
    <row r="65" spans="1:11" s="29" customFormat="1" ht="27.75" customHeight="1" hidden="1">
      <c r="A65" s="15" t="s">
        <v>54</v>
      </c>
      <c r="B65" s="40" t="s">
        <v>14</v>
      </c>
      <c r="C65" s="6"/>
      <c r="D65" s="14">
        <f t="shared" si="6"/>
        <v>0</v>
      </c>
      <c r="E65" s="6"/>
      <c r="F65" s="4"/>
      <c r="G65" s="6">
        <f t="shared" si="7"/>
        <v>0</v>
      </c>
      <c r="H65" s="6">
        <v>0</v>
      </c>
      <c r="I65" s="23">
        <v>3900</v>
      </c>
      <c r="J65" s="23">
        <v>1.07</v>
      </c>
      <c r="K65" s="66">
        <v>0</v>
      </c>
    </row>
    <row r="66" spans="1:11" s="29" customFormat="1" ht="25.5" hidden="1">
      <c r="A66" s="15" t="s">
        <v>83</v>
      </c>
      <c r="B66" s="40" t="s">
        <v>14</v>
      </c>
      <c r="C66" s="6"/>
      <c r="D66" s="14">
        <f t="shared" si="6"/>
        <v>0</v>
      </c>
      <c r="E66" s="6"/>
      <c r="F66" s="4"/>
      <c r="G66" s="6">
        <f t="shared" si="7"/>
        <v>0</v>
      </c>
      <c r="H66" s="6">
        <v>0</v>
      </c>
      <c r="I66" s="23">
        <v>3900</v>
      </c>
      <c r="J66" s="23">
        <v>1.07</v>
      </c>
      <c r="K66" s="66">
        <v>0</v>
      </c>
    </row>
    <row r="67" spans="1:11" s="29" customFormat="1" ht="25.5" hidden="1">
      <c r="A67" s="15" t="s">
        <v>76</v>
      </c>
      <c r="B67" s="40" t="s">
        <v>14</v>
      </c>
      <c r="C67" s="6"/>
      <c r="D67" s="14">
        <f t="shared" si="6"/>
        <v>0</v>
      </c>
      <c r="E67" s="6"/>
      <c r="F67" s="4"/>
      <c r="G67" s="6">
        <f t="shared" si="7"/>
        <v>0</v>
      </c>
      <c r="H67" s="6">
        <v>0</v>
      </c>
      <c r="I67" s="23">
        <v>3900</v>
      </c>
      <c r="J67" s="23">
        <v>1.07</v>
      </c>
      <c r="K67" s="66">
        <v>0</v>
      </c>
    </row>
    <row r="68" spans="1:11" s="29" customFormat="1" ht="25.5" hidden="1">
      <c r="A68" s="15" t="s">
        <v>84</v>
      </c>
      <c r="B68" s="40" t="s">
        <v>14</v>
      </c>
      <c r="C68" s="6"/>
      <c r="D68" s="14">
        <f t="shared" si="6"/>
        <v>0</v>
      </c>
      <c r="E68" s="6"/>
      <c r="F68" s="4"/>
      <c r="G68" s="6">
        <f t="shared" si="7"/>
        <v>0</v>
      </c>
      <c r="H68" s="6">
        <v>0</v>
      </c>
      <c r="I68" s="23">
        <v>3900</v>
      </c>
      <c r="J68" s="23">
        <v>1.07</v>
      </c>
      <c r="K68" s="66">
        <v>0</v>
      </c>
    </row>
    <row r="69" spans="1:11" s="29" customFormat="1" ht="25.5" hidden="1">
      <c r="A69" s="15" t="s">
        <v>81</v>
      </c>
      <c r="B69" s="40" t="s">
        <v>14</v>
      </c>
      <c r="C69" s="6"/>
      <c r="D69" s="14">
        <f t="shared" si="6"/>
        <v>0</v>
      </c>
      <c r="E69" s="6"/>
      <c r="F69" s="4"/>
      <c r="G69" s="6">
        <f t="shared" si="7"/>
        <v>0</v>
      </c>
      <c r="H69" s="6">
        <v>0</v>
      </c>
      <c r="I69" s="23">
        <v>3900</v>
      </c>
      <c r="J69" s="23">
        <v>1.07</v>
      </c>
      <c r="K69" s="66">
        <v>0</v>
      </c>
    </row>
    <row r="70" spans="1:11" s="29" customFormat="1" ht="15">
      <c r="A70" s="35" t="s">
        <v>50</v>
      </c>
      <c r="B70" s="40"/>
      <c r="C70" s="6"/>
      <c r="D70" s="32">
        <f>D71+D72+D73</f>
        <v>6084</v>
      </c>
      <c r="E70" s="6"/>
      <c r="F70" s="4"/>
      <c r="G70" s="32">
        <f>G71+G72+G73</f>
        <v>1.56</v>
      </c>
      <c r="H70" s="32">
        <f>H71+H72+H73</f>
        <v>0.12840000000000001</v>
      </c>
      <c r="I70" s="23">
        <v>3900</v>
      </c>
      <c r="J70" s="23">
        <v>1.07</v>
      </c>
      <c r="K70" s="66">
        <v>0.12840000000000001</v>
      </c>
    </row>
    <row r="71" spans="1:11" s="29" customFormat="1" ht="15">
      <c r="A71" s="15" t="s">
        <v>44</v>
      </c>
      <c r="B71" s="40" t="s">
        <v>19</v>
      </c>
      <c r="C71" s="6"/>
      <c r="D71" s="14">
        <f>G71*I71</f>
        <v>936</v>
      </c>
      <c r="E71" s="6"/>
      <c r="F71" s="4"/>
      <c r="G71" s="6">
        <v>0.24</v>
      </c>
      <c r="H71" s="6">
        <v>0.021400000000000002</v>
      </c>
      <c r="I71" s="23">
        <v>3900</v>
      </c>
      <c r="J71" s="23">
        <v>1.07</v>
      </c>
      <c r="K71" s="66">
        <v>0.021400000000000002</v>
      </c>
    </row>
    <row r="72" spans="1:11" s="29" customFormat="1" ht="15">
      <c r="A72" s="15" t="s">
        <v>45</v>
      </c>
      <c r="B72" s="40" t="s">
        <v>19</v>
      </c>
      <c r="C72" s="6"/>
      <c r="D72" s="14">
        <f>G72*I72</f>
        <v>4680</v>
      </c>
      <c r="E72" s="6"/>
      <c r="F72" s="4"/>
      <c r="G72" s="6">
        <v>1.2</v>
      </c>
      <c r="H72" s="6">
        <v>0.0963</v>
      </c>
      <c r="I72" s="23">
        <v>3900</v>
      </c>
      <c r="J72" s="23">
        <v>1.07</v>
      </c>
      <c r="K72" s="66">
        <v>0.0963</v>
      </c>
    </row>
    <row r="73" spans="1:11" s="29" customFormat="1" ht="15">
      <c r="A73" s="15" t="s">
        <v>46</v>
      </c>
      <c r="B73" s="40" t="s">
        <v>19</v>
      </c>
      <c r="C73" s="6"/>
      <c r="D73" s="14">
        <f>G73*I73</f>
        <v>468</v>
      </c>
      <c r="E73" s="6"/>
      <c r="F73" s="4"/>
      <c r="G73" s="6">
        <v>0.12</v>
      </c>
      <c r="H73" s="6">
        <v>0.010700000000000001</v>
      </c>
      <c r="I73" s="23">
        <v>3900</v>
      </c>
      <c r="J73" s="23">
        <v>1.07</v>
      </c>
      <c r="K73" s="66">
        <v>0.010700000000000001</v>
      </c>
    </row>
    <row r="74" spans="1:11" s="23" customFormat="1" ht="15">
      <c r="A74" s="35" t="s">
        <v>63</v>
      </c>
      <c r="B74" s="31"/>
      <c r="C74" s="32"/>
      <c r="D74" s="32">
        <f>D75+D76</f>
        <v>17316</v>
      </c>
      <c r="E74" s="32"/>
      <c r="F74" s="3"/>
      <c r="G74" s="32">
        <f>G75+G76</f>
        <v>4.44</v>
      </c>
      <c r="H74" s="32">
        <f>H75+H76</f>
        <v>0.37450000000000006</v>
      </c>
      <c r="I74" s="23">
        <v>3900</v>
      </c>
      <c r="J74" s="23">
        <v>1.07</v>
      </c>
      <c r="K74" s="66">
        <v>0.3745</v>
      </c>
    </row>
    <row r="75" spans="1:11" s="29" customFormat="1" ht="15">
      <c r="A75" s="15" t="s">
        <v>78</v>
      </c>
      <c r="B75" s="40" t="s">
        <v>19</v>
      </c>
      <c r="C75" s="6"/>
      <c r="D75" s="14">
        <f>G75*I75</f>
        <v>1404</v>
      </c>
      <c r="E75" s="6"/>
      <c r="F75" s="4"/>
      <c r="G75" s="6">
        <v>0.36</v>
      </c>
      <c r="H75" s="6">
        <v>0.032100000000000004</v>
      </c>
      <c r="I75" s="23">
        <v>3900</v>
      </c>
      <c r="J75" s="23">
        <v>1.07</v>
      </c>
      <c r="K75" s="66">
        <v>0.032100000000000004</v>
      </c>
    </row>
    <row r="76" spans="1:11" s="29" customFormat="1" ht="25.5">
      <c r="A76" s="15" t="s">
        <v>77</v>
      </c>
      <c r="B76" s="40" t="s">
        <v>14</v>
      </c>
      <c r="C76" s="6">
        <f>F76*12</f>
        <v>0</v>
      </c>
      <c r="D76" s="14">
        <f>G76*I76</f>
        <v>15912</v>
      </c>
      <c r="E76" s="6">
        <f>H76*12</f>
        <v>4.1088000000000005</v>
      </c>
      <c r="F76" s="4"/>
      <c r="G76" s="6">
        <v>4.08</v>
      </c>
      <c r="H76" s="6">
        <v>0.34240000000000004</v>
      </c>
      <c r="I76" s="23">
        <v>3900</v>
      </c>
      <c r="J76" s="23">
        <v>1.07</v>
      </c>
      <c r="K76" s="66">
        <v>0.34240000000000004</v>
      </c>
    </row>
    <row r="77" spans="1:11" s="23" customFormat="1" ht="15">
      <c r="A77" s="35" t="s">
        <v>62</v>
      </c>
      <c r="B77" s="31"/>
      <c r="C77" s="32"/>
      <c r="D77" s="32">
        <f>D78+D79+D80+D81</f>
        <v>12168</v>
      </c>
      <c r="E77" s="32"/>
      <c r="F77" s="3"/>
      <c r="G77" s="32">
        <f>G78+G79+G80+G81</f>
        <v>3.12</v>
      </c>
      <c r="H77" s="32">
        <f>H78+H79+H80+H81</f>
        <v>0.26280000000000003</v>
      </c>
      <c r="I77" s="23">
        <v>3900</v>
      </c>
      <c r="J77" s="23">
        <v>1.07</v>
      </c>
      <c r="K77" s="66">
        <v>0.5457000000000001</v>
      </c>
    </row>
    <row r="78" spans="1:11" s="29" customFormat="1" ht="15">
      <c r="A78" s="15" t="s">
        <v>91</v>
      </c>
      <c r="B78" s="40" t="s">
        <v>70</v>
      </c>
      <c r="C78" s="6"/>
      <c r="D78" s="14">
        <f>G78*I78</f>
        <v>7956</v>
      </c>
      <c r="E78" s="6"/>
      <c r="F78" s="4"/>
      <c r="G78" s="6">
        <f>H78*12</f>
        <v>2.04</v>
      </c>
      <c r="H78" s="6">
        <v>0.17</v>
      </c>
      <c r="I78" s="23">
        <v>3900</v>
      </c>
      <c r="J78" s="23">
        <v>1.07</v>
      </c>
      <c r="K78" s="66">
        <v>0.1605</v>
      </c>
    </row>
    <row r="79" spans="1:11" s="29" customFormat="1" ht="15">
      <c r="A79" s="15" t="s">
        <v>79</v>
      </c>
      <c r="B79" s="40" t="s">
        <v>70</v>
      </c>
      <c r="C79" s="6"/>
      <c r="D79" s="14">
        <f>G79*I79</f>
        <v>1872</v>
      </c>
      <c r="E79" s="6"/>
      <c r="F79" s="4"/>
      <c r="G79" s="6">
        <v>0.48</v>
      </c>
      <c r="H79" s="6">
        <v>0.042800000000000005</v>
      </c>
      <c r="I79" s="23">
        <v>3900</v>
      </c>
      <c r="J79" s="23">
        <v>1.07</v>
      </c>
      <c r="K79" s="66">
        <v>0.042800000000000005</v>
      </c>
    </row>
    <row r="80" spans="1:11" s="29" customFormat="1" ht="25.5" customHeight="1" thickBot="1">
      <c r="A80" s="15" t="s">
        <v>80</v>
      </c>
      <c r="B80" s="40" t="s">
        <v>19</v>
      </c>
      <c r="C80" s="6"/>
      <c r="D80" s="14">
        <f>G80*I80</f>
        <v>2340.0000000000005</v>
      </c>
      <c r="E80" s="6"/>
      <c r="F80" s="4"/>
      <c r="G80" s="6">
        <f>H80*12</f>
        <v>0.6000000000000001</v>
      </c>
      <c r="H80" s="6">
        <v>0.05</v>
      </c>
      <c r="I80" s="23">
        <v>3900</v>
      </c>
      <c r="J80" s="23">
        <v>1.07</v>
      </c>
      <c r="K80" s="66">
        <v>0.042800000000000005</v>
      </c>
    </row>
    <row r="81" spans="1:11" s="29" customFormat="1" ht="25.5" customHeight="1" hidden="1" thickBot="1">
      <c r="A81" s="15"/>
      <c r="B81" s="40"/>
      <c r="C81" s="50"/>
      <c r="D81" s="51"/>
      <c r="E81" s="50"/>
      <c r="F81" s="52"/>
      <c r="G81" s="50"/>
      <c r="H81" s="50"/>
      <c r="I81" s="23"/>
      <c r="J81" s="23"/>
      <c r="K81" s="66"/>
    </row>
    <row r="82" spans="1:10" s="75" customFormat="1" ht="29.25" customHeight="1" hidden="1">
      <c r="A82" s="72"/>
      <c r="B82" s="73"/>
      <c r="C82" s="74"/>
      <c r="D82" s="74"/>
      <c r="E82" s="74"/>
      <c r="F82" s="7"/>
      <c r="G82" s="74"/>
      <c r="H82" s="74"/>
      <c r="I82" s="23"/>
      <c r="J82" s="76"/>
    </row>
    <row r="83" spans="1:11" s="23" customFormat="1" ht="19.5" hidden="1" thickBot="1">
      <c r="A83" s="56"/>
      <c r="B83" s="38"/>
      <c r="C83" s="39"/>
      <c r="D83" s="39"/>
      <c r="E83" s="39"/>
      <c r="F83" s="7"/>
      <c r="G83" s="39"/>
      <c r="H83" s="39"/>
      <c r="K83" s="66"/>
    </row>
    <row r="84" spans="1:11" s="23" customFormat="1" ht="26.25" hidden="1" thickBot="1">
      <c r="A84" s="77" t="s">
        <v>95</v>
      </c>
      <c r="B84" s="73" t="s">
        <v>96</v>
      </c>
      <c r="C84" s="71"/>
      <c r="D84" s="39"/>
      <c r="E84" s="39"/>
      <c r="F84" s="39"/>
      <c r="G84" s="39"/>
      <c r="H84" s="39"/>
      <c r="I84" s="23">
        <v>3900</v>
      </c>
      <c r="K84" s="66"/>
    </row>
    <row r="85" spans="1:11" s="23" customFormat="1" ht="19.5" thickBot="1">
      <c r="A85" s="12" t="s">
        <v>92</v>
      </c>
      <c r="B85" s="22"/>
      <c r="C85" s="57"/>
      <c r="D85" s="58">
        <v>456768</v>
      </c>
      <c r="E85" s="58">
        <f>E14+E15+E16+E17+E18+E19+E20+E23+E24+E25+E26+E27+E28+E44+E57+E61+E70+E74+E77+E83+E82+E84</f>
        <v>94.5732</v>
      </c>
      <c r="F85" s="58">
        <f>F14+F15+F16+F17+F18+F19+F20+F23+F24+F25+F26+F27+F28+F44+F57+F61+F70+F74+F77+F83+F82+F84</f>
        <v>0</v>
      </c>
      <c r="G85" s="58">
        <v>117.12</v>
      </c>
      <c r="H85" s="58">
        <v>9.76</v>
      </c>
      <c r="I85" s="23">
        <v>3900</v>
      </c>
      <c r="K85" s="66"/>
    </row>
    <row r="86" spans="1:11" s="23" customFormat="1" ht="18.75">
      <c r="A86" s="53"/>
      <c r="B86" s="54"/>
      <c r="C86" s="55"/>
      <c r="D86" s="55"/>
      <c r="E86" s="55"/>
      <c r="F86" s="55"/>
      <c r="G86" s="55"/>
      <c r="H86" s="55"/>
      <c r="K86" s="66"/>
    </row>
    <row r="87" spans="1:11" s="23" customFormat="1" ht="18.75">
      <c r="A87" s="53"/>
      <c r="B87" s="54"/>
      <c r="C87" s="55"/>
      <c r="D87" s="55"/>
      <c r="E87" s="55"/>
      <c r="F87" s="55"/>
      <c r="G87" s="55"/>
      <c r="H87" s="55"/>
      <c r="K87" s="66"/>
    </row>
    <row r="88" spans="1:10" s="75" customFormat="1" ht="29.25" customHeight="1">
      <c r="A88" s="72" t="s">
        <v>104</v>
      </c>
      <c r="B88" s="80" t="s">
        <v>105</v>
      </c>
      <c r="C88" s="74"/>
      <c r="D88" s="80">
        <f>G88*I88</f>
        <v>115128</v>
      </c>
      <c r="E88" s="80"/>
      <c r="F88" s="80"/>
      <c r="G88" s="80">
        <f>H88*12</f>
        <v>29.52</v>
      </c>
      <c r="H88" s="80">
        <v>2.46</v>
      </c>
      <c r="I88" s="23">
        <v>3900</v>
      </c>
      <c r="J88" s="76"/>
    </row>
    <row r="89" spans="1:11" s="54" customFormat="1" ht="19.5" thickBot="1">
      <c r="A89" s="53"/>
      <c r="C89" s="55"/>
      <c r="D89" s="55"/>
      <c r="E89" s="55"/>
      <c r="F89" s="55"/>
      <c r="G89" s="55"/>
      <c r="H89" s="55"/>
      <c r="K89" s="55"/>
    </row>
    <row r="90" spans="1:11" s="23" customFormat="1" ht="19.5" thickBot="1">
      <c r="A90" s="12" t="s">
        <v>94</v>
      </c>
      <c r="B90" s="22"/>
      <c r="C90" s="57">
        <f>F90*12</f>
        <v>0</v>
      </c>
      <c r="D90" s="58">
        <f>D117</f>
        <v>120929.28</v>
      </c>
      <c r="E90" s="58">
        <f>E117</f>
        <v>0</v>
      </c>
      <c r="F90" s="58">
        <f>F117</f>
        <v>0</v>
      </c>
      <c r="G90" s="58">
        <f>G117</f>
        <v>31.00750769230769</v>
      </c>
      <c r="H90" s="58">
        <f>H117</f>
        <v>2.5839589743589744</v>
      </c>
      <c r="I90" s="23">
        <v>3900</v>
      </c>
      <c r="K90" s="66"/>
    </row>
    <row r="91" spans="1:11" s="54" customFormat="1" ht="18.75" hidden="1">
      <c r="A91" s="53"/>
      <c r="C91" s="55"/>
      <c r="D91" s="55"/>
      <c r="E91" s="55"/>
      <c r="F91" s="55"/>
      <c r="G91" s="55"/>
      <c r="H91" s="55"/>
      <c r="K91" s="55"/>
    </row>
    <row r="92" spans="1:11" s="23" customFormat="1" ht="19.5" hidden="1" thickBot="1">
      <c r="A92" s="12"/>
      <c r="B92" s="22"/>
      <c r="C92" s="57"/>
      <c r="D92" s="58"/>
      <c r="E92" s="58"/>
      <c r="F92" s="58"/>
      <c r="G92" s="58"/>
      <c r="H92" s="58"/>
      <c r="K92" s="66"/>
    </row>
    <row r="93" spans="1:11" s="29" customFormat="1" ht="15" hidden="1">
      <c r="A93" s="15"/>
      <c r="B93" s="40"/>
      <c r="C93" s="6"/>
      <c r="D93" s="14"/>
      <c r="E93" s="6"/>
      <c r="F93" s="4"/>
      <c r="G93" s="6"/>
      <c r="H93" s="6"/>
      <c r="I93" s="23"/>
      <c r="J93" s="23"/>
      <c r="K93" s="66"/>
    </row>
    <row r="94" spans="1:11" s="29" customFormat="1" ht="15" hidden="1">
      <c r="A94" s="15"/>
      <c r="B94" s="40"/>
      <c r="C94" s="6"/>
      <c r="D94" s="14"/>
      <c r="E94" s="6"/>
      <c r="F94" s="4"/>
      <c r="G94" s="6"/>
      <c r="H94" s="6"/>
      <c r="I94" s="23"/>
      <c r="J94" s="23"/>
      <c r="K94" s="66"/>
    </row>
    <row r="95" spans="1:11" s="29" customFormat="1" ht="15" hidden="1">
      <c r="A95" s="15"/>
      <c r="B95" s="40"/>
      <c r="C95" s="6"/>
      <c r="D95" s="14"/>
      <c r="E95" s="6"/>
      <c r="F95" s="4"/>
      <c r="G95" s="6"/>
      <c r="H95" s="6"/>
      <c r="I95" s="23"/>
      <c r="J95" s="23"/>
      <c r="K95" s="66"/>
    </row>
    <row r="96" spans="1:11" s="29" customFormat="1" ht="15" hidden="1">
      <c r="A96" s="15"/>
      <c r="B96" s="40"/>
      <c r="C96" s="6"/>
      <c r="D96" s="14"/>
      <c r="E96" s="6"/>
      <c r="F96" s="4"/>
      <c r="G96" s="6"/>
      <c r="H96" s="6"/>
      <c r="I96" s="23"/>
      <c r="J96" s="23"/>
      <c r="K96" s="66"/>
    </row>
    <row r="97" spans="1:11" s="29" customFormat="1" ht="15" hidden="1">
      <c r="A97" s="15"/>
      <c r="B97" s="40"/>
      <c r="C97" s="6"/>
      <c r="D97" s="14"/>
      <c r="E97" s="6"/>
      <c r="F97" s="4"/>
      <c r="G97" s="6"/>
      <c r="H97" s="6"/>
      <c r="I97" s="23"/>
      <c r="J97" s="23"/>
      <c r="K97" s="66"/>
    </row>
    <row r="98" spans="1:11" s="29" customFormat="1" ht="15" hidden="1">
      <c r="A98" s="15"/>
      <c r="B98" s="40"/>
      <c r="C98" s="6"/>
      <c r="D98" s="14"/>
      <c r="E98" s="6"/>
      <c r="F98" s="4"/>
      <c r="G98" s="6"/>
      <c r="H98" s="6"/>
      <c r="I98" s="23"/>
      <c r="J98" s="23"/>
      <c r="K98" s="66"/>
    </row>
    <row r="99" spans="1:11" s="29" customFormat="1" ht="15" hidden="1">
      <c r="A99" s="15"/>
      <c r="B99" s="40"/>
      <c r="C99" s="6"/>
      <c r="D99" s="14"/>
      <c r="E99" s="6"/>
      <c r="F99" s="4"/>
      <c r="G99" s="6"/>
      <c r="H99" s="6"/>
      <c r="I99" s="23"/>
      <c r="J99" s="23"/>
      <c r="K99" s="66"/>
    </row>
    <row r="100" spans="1:11" s="29" customFormat="1" ht="15" hidden="1">
      <c r="A100" s="15"/>
      <c r="B100" s="40"/>
      <c r="C100" s="6"/>
      <c r="D100" s="14"/>
      <c r="E100" s="6"/>
      <c r="F100" s="4"/>
      <c r="G100" s="6"/>
      <c r="H100" s="6"/>
      <c r="I100" s="23"/>
      <c r="J100" s="23"/>
      <c r="K100" s="66"/>
    </row>
    <row r="101" spans="1:11" s="29" customFormat="1" ht="15" hidden="1">
      <c r="A101" s="15"/>
      <c r="B101" s="40"/>
      <c r="C101" s="6"/>
      <c r="D101" s="14"/>
      <c r="E101" s="6"/>
      <c r="F101" s="4"/>
      <c r="G101" s="6"/>
      <c r="H101" s="6"/>
      <c r="I101" s="23"/>
      <c r="J101" s="23"/>
      <c r="K101" s="66"/>
    </row>
    <row r="102" spans="1:11" s="29" customFormat="1" ht="15" hidden="1">
      <c r="A102" s="15"/>
      <c r="B102" s="40"/>
      <c r="C102" s="6"/>
      <c r="D102" s="14"/>
      <c r="E102" s="6"/>
      <c r="F102" s="4"/>
      <c r="G102" s="6"/>
      <c r="H102" s="6"/>
      <c r="I102" s="23"/>
      <c r="J102" s="23"/>
      <c r="K102" s="66"/>
    </row>
    <row r="103" spans="1:11" s="29" customFormat="1" ht="15" hidden="1">
      <c r="A103" s="15"/>
      <c r="B103" s="40"/>
      <c r="C103" s="6"/>
      <c r="D103" s="14"/>
      <c r="E103" s="6"/>
      <c r="F103" s="4"/>
      <c r="G103" s="6"/>
      <c r="H103" s="6"/>
      <c r="I103" s="23"/>
      <c r="J103" s="23"/>
      <c r="K103" s="66"/>
    </row>
    <row r="104" spans="1:11" s="29" customFormat="1" ht="15" hidden="1">
      <c r="A104" s="15"/>
      <c r="B104" s="40"/>
      <c r="C104" s="6"/>
      <c r="D104" s="14"/>
      <c r="E104" s="6"/>
      <c r="F104" s="4"/>
      <c r="G104" s="6"/>
      <c r="H104" s="6"/>
      <c r="I104" s="23"/>
      <c r="J104" s="23"/>
      <c r="K104" s="66"/>
    </row>
    <row r="105" spans="1:11" s="29" customFormat="1" ht="15" hidden="1">
      <c r="A105" s="15"/>
      <c r="B105" s="40"/>
      <c r="C105" s="6"/>
      <c r="D105" s="14"/>
      <c r="E105" s="6"/>
      <c r="F105" s="4"/>
      <c r="G105" s="6"/>
      <c r="H105" s="6"/>
      <c r="I105" s="23"/>
      <c r="J105" s="23"/>
      <c r="K105" s="66"/>
    </row>
    <row r="106" spans="1:11" s="29" customFormat="1" ht="15" hidden="1">
      <c r="A106" s="15"/>
      <c r="B106" s="40"/>
      <c r="C106" s="6"/>
      <c r="D106" s="14"/>
      <c r="E106" s="6"/>
      <c r="F106" s="4"/>
      <c r="G106" s="6"/>
      <c r="H106" s="6"/>
      <c r="I106" s="23"/>
      <c r="J106" s="23"/>
      <c r="K106" s="66"/>
    </row>
    <row r="107" spans="1:11" s="29" customFormat="1" ht="15" hidden="1">
      <c r="A107" s="15"/>
      <c r="B107" s="40"/>
      <c r="C107" s="6"/>
      <c r="D107" s="14"/>
      <c r="E107" s="6"/>
      <c r="F107" s="4"/>
      <c r="G107" s="6"/>
      <c r="H107" s="6"/>
      <c r="I107" s="23"/>
      <c r="J107" s="23"/>
      <c r="K107" s="66"/>
    </row>
    <row r="108" spans="1:11" s="29" customFormat="1" ht="15" hidden="1">
      <c r="A108" s="15"/>
      <c r="B108" s="40"/>
      <c r="C108" s="6"/>
      <c r="D108" s="14"/>
      <c r="E108" s="6"/>
      <c r="F108" s="4"/>
      <c r="G108" s="6"/>
      <c r="H108" s="6"/>
      <c r="I108" s="23"/>
      <c r="J108" s="23"/>
      <c r="K108" s="66"/>
    </row>
    <row r="109" spans="1:11" s="29" customFormat="1" ht="15" hidden="1">
      <c r="A109" s="15"/>
      <c r="B109" s="40"/>
      <c r="C109" s="6"/>
      <c r="D109" s="14"/>
      <c r="E109" s="6"/>
      <c r="F109" s="4"/>
      <c r="G109" s="6"/>
      <c r="H109" s="6"/>
      <c r="I109" s="23"/>
      <c r="J109" s="23"/>
      <c r="K109" s="66"/>
    </row>
    <row r="110" spans="1:11" s="29" customFormat="1" ht="15" hidden="1">
      <c r="A110" s="15"/>
      <c r="B110" s="40"/>
      <c r="C110" s="6"/>
      <c r="D110" s="14"/>
      <c r="E110" s="6"/>
      <c r="F110" s="4"/>
      <c r="G110" s="6"/>
      <c r="H110" s="6"/>
      <c r="I110" s="23"/>
      <c r="J110" s="23"/>
      <c r="K110" s="66"/>
    </row>
    <row r="111" spans="1:11" s="29" customFormat="1" ht="15" hidden="1">
      <c r="A111" s="15"/>
      <c r="B111" s="40"/>
      <c r="C111" s="6"/>
      <c r="D111" s="14"/>
      <c r="E111" s="6"/>
      <c r="F111" s="4"/>
      <c r="G111" s="6"/>
      <c r="H111" s="6"/>
      <c r="I111" s="23"/>
      <c r="J111" s="23"/>
      <c r="K111" s="66"/>
    </row>
    <row r="112" spans="1:11" s="29" customFormat="1" ht="15" hidden="1">
      <c r="A112" s="15"/>
      <c r="B112" s="40"/>
      <c r="C112" s="6"/>
      <c r="D112" s="14"/>
      <c r="E112" s="6"/>
      <c r="F112" s="4"/>
      <c r="G112" s="6"/>
      <c r="H112" s="6"/>
      <c r="I112" s="23"/>
      <c r="J112" s="23"/>
      <c r="K112" s="66"/>
    </row>
    <row r="113" spans="1:11" s="29" customFormat="1" ht="15" hidden="1">
      <c r="A113" s="15"/>
      <c r="B113" s="40"/>
      <c r="C113" s="6"/>
      <c r="D113" s="14"/>
      <c r="E113" s="6"/>
      <c r="F113" s="4"/>
      <c r="G113" s="6"/>
      <c r="H113" s="6"/>
      <c r="I113" s="23"/>
      <c r="J113" s="23"/>
      <c r="K113" s="66"/>
    </row>
    <row r="114" spans="1:11" s="29" customFormat="1" ht="15" hidden="1">
      <c r="A114" s="15"/>
      <c r="B114" s="40"/>
      <c r="C114" s="6"/>
      <c r="D114" s="14"/>
      <c r="E114" s="6"/>
      <c r="F114" s="4"/>
      <c r="G114" s="6"/>
      <c r="H114" s="6"/>
      <c r="I114" s="23"/>
      <c r="J114" s="23"/>
      <c r="K114" s="66"/>
    </row>
    <row r="115" spans="1:11" s="29" customFormat="1" ht="15" hidden="1">
      <c r="A115" s="15"/>
      <c r="B115" s="40"/>
      <c r="C115" s="6"/>
      <c r="D115" s="14"/>
      <c r="E115" s="6"/>
      <c r="F115" s="4"/>
      <c r="G115" s="6"/>
      <c r="H115" s="6"/>
      <c r="I115" s="23"/>
      <c r="J115" s="23"/>
      <c r="K115" s="66"/>
    </row>
    <row r="116" spans="1:11" s="54" customFormat="1" ht="18.75" hidden="1">
      <c r="A116" s="59" t="s">
        <v>93</v>
      </c>
      <c r="C116" s="55"/>
      <c r="D116" s="55">
        <f>D85+D92</f>
        <v>456768</v>
      </c>
      <c r="E116" s="55"/>
      <c r="F116" s="55"/>
      <c r="G116" s="6">
        <f>H116*12</f>
        <v>117.12</v>
      </c>
      <c r="H116" s="55">
        <f>H85+H92</f>
        <v>9.76</v>
      </c>
      <c r="I116" s="54">
        <v>3900</v>
      </c>
      <c r="K116" s="55"/>
    </row>
    <row r="117" spans="1:11" s="29" customFormat="1" ht="15">
      <c r="A117" s="15" t="s">
        <v>97</v>
      </c>
      <c r="B117" s="40"/>
      <c r="C117" s="6"/>
      <c r="D117" s="14">
        <v>120929.28</v>
      </c>
      <c r="E117" s="6"/>
      <c r="F117" s="4"/>
      <c r="G117" s="6">
        <f>H117*12</f>
        <v>31.00750769230769</v>
      </c>
      <c r="H117" s="6">
        <f>D117/12/I117</f>
        <v>2.5839589743589744</v>
      </c>
      <c r="I117" s="23">
        <v>3900</v>
      </c>
      <c r="J117" s="23"/>
      <c r="K117" s="66"/>
    </row>
    <row r="118" spans="1:11" s="54" customFormat="1" ht="18.75">
      <c r="A118" s="59"/>
      <c r="C118" s="55"/>
      <c r="D118" s="55"/>
      <c r="E118" s="55"/>
      <c r="F118" s="55"/>
      <c r="G118" s="55"/>
      <c r="H118" s="55"/>
      <c r="K118" s="55"/>
    </row>
    <row r="119" spans="1:11" s="54" customFormat="1" ht="18.75">
      <c r="A119" s="59"/>
      <c r="C119" s="55"/>
      <c r="D119" s="55"/>
      <c r="E119" s="55"/>
      <c r="F119" s="55"/>
      <c r="G119" s="55"/>
      <c r="H119" s="55"/>
      <c r="K119" s="55"/>
    </row>
    <row r="120" spans="1:11" s="54" customFormat="1" ht="19.5" thickBot="1">
      <c r="A120" s="59"/>
      <c r="C120" s="55"/>
      <c r="D120" s="55"/>
      <c r="E120" s="55"/>
      <c r="F120" s="55"/>
      <c r="G120" s="55"/>
      <c r="H120" s="55"/>
      <c r="K120" s="55"/>
    </row>
    <row r="121" spans="1:11" s="54" customFormat="1" ht="19.5" thickBot="1">
      <c r="A121" s="12" t="s">
        <v>93</v>
      </c>
      <c r="B121" s="22"/>
      <c r="C121" s="57"/>
      <c r="D121" s="57">
        <f>D85+D88+D90</f>
        <v>692825.28</v>
      </c>
      <c r="E121" s="57">
        <f>E85+E88+E90</f>
        <v>94.5732</v>
      </c>
      <c r="F121" s="57">
        <f>F85+F88+F90</f>
        <v>0</v>
      </c>
      <c r="G121" s="57">
        <f>G85+G88+G90</f>
        <v>177.6475076923077</v>
      </c>
      <c r="H121" s="57">
        <f>H85+H88+H90</f>
        <v>14.803958974358974</v>
      </c>
      <c r="I121" s="54">
        <v>3900</v>
      </c>
      <c r="K121" s="55"/>
    </row>
    <row r="122" spans="1:11" s="54" customFormat="1" ht="18.75">
      <c r="A122" s="59"/>
      <c r="C122" s="55"/>
      <c r="D122" s="55"/>
      <c r="E122" s="55"/>
      <c r="F122" s="55"/>
      <c r="G122" s="55"/>
      <c r="H122" s="55"/>
      <c r="K122" s="55"/>
    </row>
    <row r="123" spans="1:11" s="54" customFormat="1" ht="18.75">
      <c r="A123" s="59"/>
      <c r="C123" s="55"/>
      <c r="D123" s="55"/>
      <c r="E123" s="55"/>
      <c r="F123" s="55"/>
      <c r="G123" s="55"/>
      <c r="H123" s="55"/>
      <c r="K123" s="55"/>
    </row>
    <row r="124" spans="1:11" s="54" customFormat="1" ht="15">
      <c r="A124" s="60"/>
      <c r="B124" s="61"/>
      <c r="C124" s="62"/>
      <c r="D124" s="62"/>
      <c r="E124" s="62"/>
      <c r="F124" s="62"/>
      <c r="G124" s="62"/>
      <c r="H124" s="62"/>
      <c r="K124" s="55"/>
    </row>
    <row r="125" spans="1:11" s="49" customFormat="1" ht="20.25" thickBot="1">
      <c r="A125" s="53"/>
      <c r="B125" s="63"/>
      <c r="C125" s="63"/>
      <c r="D125" s="63"/>
      <c r="E125" s="63"/>
      <c r="F125" s="63"/>
      <c r="G125" s="63"/>
      <c r="H125" s="63"/>
      <c r="K125" s="10"/>
    </row>
    <row r="126" spans="1:11" s="43" customFormat="1" ht="20.25" thickBot="1">
      <c r="A126" s="12" t="s">
        <v>31</v>
      </c>
      <c r="B126" s="41" t="s">
        <v>13</v>
      </c>
      <c r="C126" s="41" t="s">
        <v>32</v>
      </c>
      <c r="D126" s="42"/>
      <c r="E126" s="41" t="s">
        <v>32</v>
      </c>
      <c r="F126" s="13"/>
      <c r="G126" s="41" t="s">
        <v>32</v>
      </c>
      <c r="H126" s="13"/>
      <c r="K126" s="68"/>
    </row>
    <row r="127" spans="1:11" s="8" customFormat="1" ht="12.75">
      <c r="A127" s="44"/>
      <c r="K127" s="69"/>
    </row>
    <row r="128" spans="1:11" s="47" customFormat="1" ht="18.75">
      <c r="A128" s="45" t="s">
        <v>33</v>
      </c>
      <c r="B128" s="46"/>
      <c r="C128" s="9"/>
      <c r="D128" s="9"/>
      <c r="E128" s="9"/>
      <c r="F128" s="9"/>
      <c r="G128" s="9"/>
      <c r="H128" s="9"/>
      <c r="K128" s="70"/>
    </row>
    <row r="129" spans="1:11" s="43" customFormat="1" ht="19.5">
      <c r="A129" s="48"/>
      <c r="B129" s="49"/>
      <c r="C129" s="10"/>
      <c r="D129" s="10"/>
      <c r="E129" s="10"/>
      <c r="F129" s="10"/>
      <c r="G129" s="10"/>
      <c r="H129" s="10"/>
      <c r="K129" s="68"/>
    </row>
    <row r="130" spans="1:11" s="8" customFormat="1" ht="14.25">
      <c r="A130" s="91" t="s">
        <v>34</v>
      </c>
      <c r="B130" s="91"/>
      <c r="C130" s="91"/>
      <c r="D130" s="91"/>
      <c r="E130" s="91"/>
      <c r="F130" s="91"/>
      <c r="K130" s="69"/>
    </row>
    <row r="131" s="8" customFormat="1" ht="12.75">
      <c r="K131" s="69"/>
    </row>
    <row r="132" spans="1:11" s="8" customFormat="1" ht="12.75">
      <c r="A132" s="44" t="s">
        <v>35</v>
      </c>
      <c r="K132" s="69"/>
    </row>
    <row r="133" s="8" customFormat="1" ht="12.75">
      <c r="K133" s="69"/>
    </row>
    <row r="134" s="8" customFormat="1" ht="12.75">
      <c r="K134" s="69"/>
    </row>
    <row r="135" s="8" customFormat="1" ht="12.75">
      <c r="K135" s="69"/>
    </row>
    <row r="136" s="8" customFormat="1" ht="12.75">
      <c r="K136" s="69"/>
    </row>
    <row r="137" s="8" customFormat="1" ht="12.75">
      <c r="K137" s="69"/>
    </row>
    <row r="138" s="8" customFormat="1" ht="12.75">
      <c r="K138" s="69"/>
    </row>
    <row r="139" s="8" customFormat="1" ht="12.75">
      <c r="K139" s="69"/>
    </row>
    <row r="140" s="8" customFormat="1" ht="12.75">
      <c r="K140" s="69"/>
    </row>
    <row r="141" s="8" customFormat="1" ht="12.75">
      <c r="K141" s="69"/>
    </row>
    <row r="142" s="8" customFormat="1" ht="12.75">
      <c r="K142" s="69"/>
    </row>
    <row r="143" s="8" customFormat="1" ht="12.75">
      <c r="K143" s="69"/>
    </row>
    <row r="144" s="8" customFormat="1" ht="12.75">
      <c r="K144" s="69"/>
    </row>
    <row r="145" s="8" customFormat="1" ht="12.75">
      <c r="K145" s="69"/>
    </row>
    <row r="146" s="8" customFormat="1" ht="12.75">
      <c r="K146" s="69"/>
    </row>
    <row r="147" s="8" customFormat="1" ht="12.75">
      <c r="K147" s="69"/>
    </row>
    <row r="148" s="8" customFormat="1" ht="12.75">
      <c r="K148" s="69"/>
    </row>
    <row r="149" s="8" customFormat="1" ht="12.75">
      <c r="K149" s="69"/>
    </row>
    <row r="150" s="8" customFormat="1" ht="12.75">
      <c r="K150" s="69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0:F13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2012-07-16T09:37:51Z</cp:lastPrinted>
  <dcterms:created xsi:type="dcterms:W3CDTF">2010-04-02T14:46:04Z</dcterms:created>
  <dcterms:modified xsi:type="dcterms:W3CDTF">2012-07-25T07:45:15Z</dcterms:modified>
  <cp:category/>
  <cp:version/>
  <cp:contentType/>
  <cp:contentStatus/>
</cp:coreProperties>
</file>