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90 Пост.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голосованию'!$A$1:$F$134</definedName>
    <definedName name="_xlnm.Print_Area" localSheetId="1">'по заявлению'!$A$1:$F$138</definedName>
    <definedName name="_xlnm.Print_Area" localSheetId="0">'проект 290 Пост. '!$A$1:$L$151</definedName>
  </definedNames>
  <calcPr fullCalcOnLoad="1" fullPrecision="0"/>
</workbook>
</file>

<file path=xl/sharedStrings.xml><?xml version="1.0" encoding="utf-8"?>
<sst xmlns="http://schemas.openxmlformats.org/spreadsheetml/2006/main" count="707" uniqueCount="182">
  <si>
    <t>к договору управления многоквартирным домом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</si>
  <si>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</si>
  <si>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</si>
  <si>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</si>
  <si>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</si>
  <si>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</si>
  <si>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</si>
  <si>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</si>
  <si>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</si>
  <si>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</si>
  <si>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</si>
  <si>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</si>
  <si>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</si>
  <si>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</si>
  <si>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</si>
  <si>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</si>
  <si>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</si>
  <si>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</si>
  <si>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</si>
  <si>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</si>
  <si>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</si>
  <si>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</si>
  <si>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</si>
  <si>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</si>
  <si>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</si>
  <si>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</si>
  <si>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</si>
  <si>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</si>
  <si>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</si>
  <si>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</si>
  <si>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</si>
  <si>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</si>
  <si>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</si>
  <si>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</si>
  <si>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</si>
  <si>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</si>
  <si>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</si>
  <si>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</si>
  <si>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</si>
  <si>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</si>
  <si>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</si>
  <si>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</si>
  <si>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</si>
  <si>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</si>
  <si>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</si>
  <si>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</si>
  <si>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</si>
  <si>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</si>
  <si>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</si>
  <si>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</si>
  <si>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</si>
  <si>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</si>
  <si>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</si>
  <si>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</si>
  <si>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</si>
  <si>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</si>
  <si>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очистка от снега и наледи подъездных козырьков</t>
  </si>
  <si>
    <t>ВСЕГО: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</si>
  <si>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</si>
  <si>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</si>
  <si>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</si>
  <si>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ревизия задвижек  ХВС (д.80мм-3шт.)</t>
  </si>
  <si>
    <t>Дополнительные работы ( текущий ремонт), в т.ч.: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</si>
  <si>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</si>
  <si>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</si>
  <si>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</si>
  <si>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</si>
  <si>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</si>
  <si>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</si>
  <si>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</si>
  <si>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Проект</t>
  </si>
  <si>
    <t>замена  КИП манометр 4 шт.,термометр 4 шт.</t>
  </si>
  <si>
    <t>1 раз в 4 года</t>
  </si>
  <si>
    <t>1 раз в 3 года</t>
  </si>
  <si>
    <t>Сбор, вывоз и утилизация ТБО, руб/м2</t>
  </si>
  <si>
    <t>ремонт козырька над входом в подъезд ( 5 шт)</t>
  </si>
  <si>
    <t>ремонт освещения в подвале</t>
  </si>
  <si>
    <t>ремонт крыльца 1-го подъезда</t>
  </si>
  <si>
    <t>утепление стен по технологии "вентилируемый фасад"</t>
  </si>
  <si>
    <t>учет работ по кап.ремонту</t>
  </si>
  <si>
    <t>гидравлическое испытание эл.узлов и запорной арматуры</t>
  </si>
  <si>
    <t>установка решеток на подвальные продухи 15 шт.</t>
  </si>
  <si>
    <t>устройство мягкой кровли в 1 слой - 50 м2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</si>
  <si>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</si>
  <si>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ситемы ГВС на зимнюю схему</t>
  </si>
  <si>
    <t>2016   -2017 гг.</t>
  </si>
  <si>
    <t>(стоимость услуг увеличена на 10,0 % в соответствии с уровнем инфляции 2015г.)</t>
  </si>
  <si>
    <t>по адресу: ул. Набережная, д.38 (S жилые + нежилые = 3277,7м2; S придом.тер.=2224,79м2)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</si>
  <si>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</si>
  <si>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</si>
  <si>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</si>
  <si>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</si>
  <si>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</si>
  <si>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</si>
  <si>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</si>
  <si>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</si>
  <si>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</si>
  <si>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</si>
  <si>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</si>
  <si>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</si>
  <si>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</si>
  <si>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</si>
  <si>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</si>
  <si>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</si>
  <si>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</si>
  <si>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</si>
  <si>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</si>
  <si>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</si>
  <si>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</si>
  <si>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</si>
  <si>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</si>
  <si>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</si>
  <si>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</si>
  <si>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</si>
  <si>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</si>
  <si>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</si>
  <si>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</si>
  <si>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</si>
  <si>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</si>
  <si>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</si>
  <si>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</si>
  <si>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</si>
  <si>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</si>
  <si>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</si>
  <si>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ревизия задвижек на СТС </t>
  </si>
  <si>
    <t xml:space="preserve"> замена неисправных контрольно-измерительных прибоов (манометров, термометров и т.д)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</si>
  <si>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</si>
  <si>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</si>
  <si>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</si>
  <si>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</si>
  <si>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</si>
  <si>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</si>
  <si>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</si>
  <si>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</si>
  <si>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</si>
  <si>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замена оконного блока подъезд № 1 (выход на кровлю)</t>
  </si>
  <si>
    <t>закрепление зонтов вентшахт</t>
  </si>
  <si>
    <t>ремонт канализационных вытяжек - 8 шт.</t>
  </si>
  <si>
    <t>косметический ремонт подъездов - 4 шт.</t>
  </si>
  <si>
    <t>замена почтовых ящиков - 60 шт.</t>
  </si>
  <si>
    <t>смена задвижек на СТС на элеваторе диам. 100 мм - 2 шт.</t>
  </si>
  <si>
    <t>установка фильтра на ввод ГВС на ВВП диам. 50 мм - 1 шт.</t>
  </si>
  <si>
    <t>смена задвижек на ХВС диам. 80 мм - 3 шт.</t>
  </si>
  <si>
    <t>установка фильтра на ввод ХВС  диам. 50 мм - 1 шт.</t>
  </si>
  <si>
    <t>установка  обратного клапана на ввод ХВС  диам. 50 мм - 1 шт.</t>
  </si>
  <si>
    <t>смена задвижек на ХВС на ВВП ( диам.80 мм - 1 шт., д.50 мм - 1 шт)</t>
  </si>
  <si>
    <t>установка шарового крана (спускника) по стоякам на СТС диам.15 мм - 7 шт.</t>
  </si>
  <si>
    <t>изоляция трубопроводов СТС  покрытием "Корунд" - 60 м</t>
  </si>
  <si>
    <t>переврезка колбы РТДО на выход ГВС</t>
  </si>
  <si>
    <t xml:space="preserve">перенос ТСП  на границу балансовой принадлежности </t>
  </si>
  <si>
    <t>Перечень работ и услуг по содержанию и ремонту общего имущества в многоквартирном доме</t>
  </si>
  <si>
    <t>3277,7 м2</t>
  </si>
  <si>
    <t>2224,79 м2</t>
  </si>
  <si>
    <t>1 шт</t>
  </si>
  <si>
    <t>2 пробы</t>
  </si>
  <si>
    <t>ревизия задвижек ГВС</t>
  </si>
  <si>
    <t>погодное регулирование системы отопления (ориентировочная стоимость)</t>
  </si>
  <si>
    <t>установка электронного регулятора на ВВП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</si>
  <si>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</si>
  <si>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устройств)</t>
    </r>
  </si>
  <si>
    <t>307,9 м2</t>
  </si>
  <si>
    <t>415 м</t>
  </si>
  <si>
    <t>857,1 м2</t>
  </si>
  <si>
    <t>1625 м</t>
  </si>
  <si>
    <t>758 м</t>
  </si>
  <si>
    <t>378 м</t>
  </si>
  <si>
    <t>490 м</t>
  </si>
  <si>
    <t>356 м</t>
  </si>
  <si>
    <t>150 каналов</t>
  </si>
  <si>
    <t>884 м2</t>
  </si>
  <si>
    <t>ревизия задвижек на СТС диам. 100 мм - 2 шт.</t>
  </si>
  <si>
    <t>смена задвижек на СТС</t>
  </si>
  <si>
    <t>ревизия задвижек ГВС  ( диам.80 мм - 1 шт., д.50 мм - 1 шт)</t>
  </si>
  <si>
    <t>ревизия  задвижек  ХВС диам. 80 мм - 3 шт.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</si>
  <si>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</si>
  <si>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прочистка канализационных выпусков до стены здания,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 )</t>
    </r>
  </si>
  <si>
    <t>установка решеток на подвальные продухи 10 шт.</t>
  </si>
  <si>
    <t>заделка подвальных продухов 8 шт.</t>
  </si>
  <si>
    <t>ВСЕГО (без содержания лестничных клеток)</t>
  </si>
  <si>
    <t>ВСЕГО (с  содержанием  лестничных клеток)</t>
  </si>
  <si>
    <t>Приложение № 3</t>
  </si>
  <si>
    <t xml:space="preserve">от _____________ 2016 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</si>
</sst>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b/>
      <sz val="10"/>
      <name val="Arial Cyr"/>
      <family val="0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4" fontId="24" fillId="24" borderId="18" xfId="0" applyNumberFormat="1" applyFont="1" applyFill="1" applyBorder="1" applyAlignment="1">
      <alignment horizontal="left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19" fillId="24" borderId="26" xfId="0" applyNumberFormat="1" applyFont="1" applyFill="1" applyBorder="1" applyAlignment="1">
      <alignment horizontal="center"/>
    </xf>
    <xf numFmtId="2" fontId="19" fillId="24" borderId="27" xfId="0" applyNumberFormat="1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9" fillId="24" borderId="2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2" fontId="24" fillId="24" borderId="29" xfId="0" applyNumberFormat="1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left" vertical="center" wrapText="1"/>
    </xf>
    <xf numFmtId="2" fontId="26" fillId="24" borderId="20" xfId="0" applyNumberFormat="1" applyFont="1" applyFill="1" applyBorder="1" applyAlignment="1">
      <alignment horizontal="center" vertical="center" wrapText="1"/>
    </xf>
    <xf numFmtId="2" fontId="27" fillId="24" borderId="23" xfId="0" applyNumberFormat="1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/>
    </xf>
    <xf numFmtId="2" fontId="27" fillId="24" borderId="29" xfId="0" applyNumberFormat="1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4" fontId="24" fillId="24" borderId="29" xfId="0" applyNumberFormat="1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/>
    </xf>
    <xf numFmtId="0" fontId="18" fillId="24" borderId="27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left" vertical="center" wrapText="1"/>
    </xf>
    <xf numFmtId="2" fontId="0" fillId="24" borderId="19" xfId="0" applyNumberForma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center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/>
    </xf>
    <xf numFmtId="2" fontId="19" fillId="24" borderId="19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0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zoomScale="75" zoomScaleNormal="75" zoomScalePageLayoutView="0" workbookViewId="0" topLeftCell="A116">
      <selection activeCell="A1" sqref="A1:F15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6.12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11" t="s">
        <v>180</v>
      </c>
      <c r="B1" s="112"/>
      <c r="C1" s="112"/>
      <c r="D1" s="112"/>
      <c r="E1" s="112"/>
      <c r="F1" s="112"/>
    </row>
    <row r="2" spans="2:6" ht="12.75" customHeight="1">
      <c r="B2" s="113"/>
      <c r="C2" s="113"/>
      <c r="D2" s="113"/>
      <c r="E2" s="112"/>
      <c r="F2" s="112"/>
    </row>
    <row r="3" spans="1:6" ht="24" customHeight="1">
      <c r="A3" s="3" t="s">
        <v>85</v>
      </c>
      <c r="B3" s="113" t="s">
        <v>0</v>
      </c>
      <c r="C3" s="113"/>
      <c r="D3" s="113"/>
      <c r="E3" s="112"/>
      <c r="F3" s="112"/>
    </row>
    <row r="4" spans="2:6" ht="14.25" customHeight="1">
      <c r="B4" s="113" t="s">
        <v>181</v>
      </c>
      <c r="C4" s="113"/>
      <c r="D4" s="113"/>
      <c r="E4" s="112"/>
      <c r="F4" s="112"/>
    </row>
    <row r="5" spans="1:9" ht="39.75" customHeight="1" hidden="1">
      <c r="A5" s="101" t="s">
        <v>70</v>
      </c>
      <c r="B5" s="101"/>
      <c r="C5" s="101"/>
      <c r="D5" s="101"/>
      <c r="E5" s="101"/>
      <c r="F5" s="101"/>
      <c r="I5" s="1"/>
    </row>
    <row r="6" spans="1:9" ht="24.75" customHeight="1">
      <c r="A6" s="101" t="s">
        <v>70</v>
      </c>
      <c r="B6" s="101"/>
      <c r="C6" s="101"/>
      <c r="D6" s="101"/>
      <c r="E6" s="101"/>
      <c r="F6" s="101"/>
      <c r="I6" s="1"/>
    </row>
    <row r="7" spans="1:9" ht="33" customHeight="1">
      <c r="A7" s="114" t="s">
        <v>86</v>
      </c>
      <c r="B7" s="114"/>
      <c r="C7" s="114"/>
      <c r="D7" s="114"/>
      <c r="E7" s="114"/>
      <c r="F7" s="114"/>
      <c r="I7" s="1"/>
    </row>
    <row r="8" spans="1:9" ht="21" customHeight="1">
      <c r="A8" s="100" t="s">
        <v>150</v>
      </c>
      <c r="B8" s="100"/>
      <c r="C8" s="100"/>
      <c r="D8" s="100"/>
      <c r="E8" s="100"/>
      <c r="F8" s="100"/>
      <c r="I8" s="1"/>
    </row>
    <row r="9" spans="1:6" s="4" customFormat="1" ht="18.75" customHeight="1">
      <c r="A9" s="115" t="s">
        <v>87</v>
      </c>
      <c r="B9" s="115"/>
      <c r="C9" s="115"/>
      <c r="D9" s="115"/>
      <c r="E9" s="116"/>
      <c r="F9" s="116"/>
    </row>
    <row r="10" spans="1:6" s="5" customFormat="1" ht="17.25" customHeight="1">
      <c r="A10" s="102" t="s">
        <v>55</v>
      </c>
      <c r="B10" s="102"/>
      <c r="C10" s="102"/>
      <c r="D10" s="102"/>
      <c r="E10" s="103"/>
      <c r="F10" s="103"/>
    </row>
    <row r="11" spans="1:6" s="4" customFormat="1" ht="30" customHeight="1" thickBot="1">
      <c r="A11" s="104" t="s">
        <v>69</v>
      </c>
      <c r="B11" s="104"/>
      <c r="C11" s="104"/>
      <c r="D11" s="104"/>
      <c r="E11" s="105"/>
      <c r="F11" s="105"/>
    </row>
    <row r="12" spans="1:9" s="10" customFormat="1" ht="139.5" customHeight="1" thickBot="1">
      <c r="A12" s="6" t="s">
        <v>1</v>
      </c>
      <c r="B12" s="7" t="s">
        <v>2</v>
      </c>
      <c r="C12" s="7" t="s">
        <v>96</v>
      </c>
      <c r="D12" s="8" t="s">
        <v>29</v>
      </c>
      <c r="E12" s="8" t="s">
        <v>3</v>
      </c>
      <c r="F12" s="9" t="s">
        <v>4</v>
      </c>
      <c r="I12" s="11"/>
    </row>
    <row r="13" spans="1:9" s="17" customFormat="1" ht="12.75">
      <c r="A13" s="12">
        <v>1</v>
      </c>
      <c r="B13" s="13">
        <v>2</v>
      </c>
      <c r="C13" s="14">
        <v>3</v>
      </c>
      <c r="D13" s="14">
        <v>4</v>
      </c>
      <c r="E13" s="15">
        <v>5</v>
      </c>
      <c r="F13" s="16">
        <v>6</v>
      </c>
      <c r="I13" s="18"/>
    </row>
    <row r="14" spans="1:9" s="17" customFormat="1" ht="49.5" customHeight="1">
      <c r="A14" s="106" t="s">
        <v>5</v>
      </c>
      <c r="B14" s="107"/>
      <c r="C14" s="107"/>
      <c r="D14" s="107"/>
      <c r="E14" s="108"/>
      <c r="F14" s="109"/>
      <c r="I14" s="18"/>
    </row>
    <row r="15" spans="1:9" s="10" customFormat="1" ht="23.25" customHeight="1">
      <c r="A15" s="19" t="s">
        <v>88</v>
      </c>
      <c r="B15" s="20" t="s">
        <v>6</v>
      </c>
      <c r="C15" s="77" t="s">
        <v>151</v>
      </c>
      <c r="D15" s="69">
        <f>E15*G15</f>
        <v>132156.86</v>
      </c>
      <c r="E15" s="21">
        <f>F15*12</f>
        <v>40.32</v>
      </c>
      <c r="F15" s="21">
        <f>F25+F27</f>
        <v>3.36</v>
      </c>
      <c r="G15" s="10">
        <v>3277.7</v>
      </c>
      <c r="H15" s="10">
        <v>1.07</v>
      </c>
      <c r="I15" s="11">
        <v>2.24</v>
      </c>
    </row>
    <row r="16" spans="1:9" s="10" customFormat="1" ht="32.25" customHeight="1">
      <c r="A16" s="22" t="s">
        <v>63</v>
      </c>
      <c r="B16" s="23" t="s">
        <v>64</v>
      </c>
      <c r="C16" s="78"/>
      <c r="D16" s="69"/>
      <c r="E16" s="21"/>
      <c r="F16" s="21"/>
      <c r="I16" s="11"/>
    </row>
    <row r="17" spans="1:9" s="10" customFormat="1" ht="15">
      <c r="A17" s="22" t="s">
        <v>65</v>
      </c>
      <c r="B17" s="23" t="s">
        <v>64</v>
      </c>
      <c r="C17" s="78"/>
      <c r="D17" s="69"/>
      <c r="E17" s="21"/>
      <c r="F17" s="21"/>
      <c r="I17" s="11"/>
    </row>
    <row r="18" spans="1:9" s="10" customFormat="1" ht="126.75" customHeight="1">
      <c r="A18" s="22" t="s">
        <v>89</v>
      </c>
      <c r="B18" s="23" t="s">
        <v>19</v>
      </c>
      <c r="C18" s="78"/>
      <c r="D18" s="69"/>
      <c r="E18" s="21"/>
      <c r="F18" s="21"/>
      <c r="I18" s="11"/>
    </row>
    <row r="19" spans="1:9" s="10" customFormat="1" ht="21.75" customHeight="1">
      <c r="A19" s="22" t="s">
        <v>90</v>
      </c>
      <c r="B19" s="23" t="s">
        <v>64</v>
      </c>
      <c r="C19" s="78"/>
      <c r="D19" s="69"/>
      <c r="E19" s="21"/>
      <c r="F19" s="21"/>
      <c r="I19" s="11"/>
    </row>
    <row r="20" spans="1:9" s="10" customFormat="1" ht="15">
      <c r="A20" s="22" t="s">
        <v>91</v>
      </c>
      <c r="B20" s="23" t="s">
        <v>64</v>
      </c>
      <c r="C20" s="78"/>
      <c r="D20" s="69"/>
      <c r="E20" s="21"/>
      <c r="F20" s="21"/>
      <c r="I20" s="11"/>
    </row>
    <row r="21" spans="1:9" s="25" customFormat="1" ht="27" customHeight="1">
      <c r="A21" s="22" t="s">
        <v>92</v>
      </c>
      <c r="B21" s="23" t="s">
        <v>9</v>
      </c>
      <c r="C21" s="78"/>
      <c r="D21" s="70"/>
      <c r="E21" s="24"/>
      <c r="F21" s="24"/>
      <c r="G21" s="10"/>
      <c r="I21" s="26"/>
    </row>
    <row r="22" spans="1:9" s="25" customFormat="1" ht="15">
      <c r="A22" s="22" t="s">
        <v>93</v>
      </c>
      <c r="B22" s="23" t="s">
        <v>11</v>
      </c>
      <c r="C22" s="78"/>
      <c r="D22" s="70"/>
      <c r="E22" s="24"/>
      <c r="F22" s="24"/>
      <c r="G22" s="10"/>
      <c r="I22" s="26"/>
    </row>
    <row r="23" spans="1:9" s="25" customFormat="1" ht="15" customHeight="1">
      <c r="A23" s="22" t="s">
        <v>94</v>
      </c>
      <c r="B23" s="23" t="s">
        <v>64</v>
      </c>
      <c r="C23" s="78"/>
      <c r="D23" s="70"/>
      <c r="E23" s="24"/>
      <c r="F23" s="24"/>
      <c r="G23" s="10"/>
      <c r="I23" s="26"/>
    </row>
    <row r="24" spans="1:9" s="25" customFormat="1" ht="15">
      <c r="A24" s="22" t="s">
        <v>95</v>
      </c>
      <c r="B24" s="23" t="s">
        <v>14</v>
      </c>
      <c r="C24" s="78"/>
      <c r="D24" s="70"/>
      <c r="E24" s="24"/>
      <c r="F24" s="24"/>
      <c r="G24" s="10"/>
      <c r="I24" s="26"/>
    </row>
    <row r="25" spans="1:9" s="25" customFormat="1" ht="15">
      <c r="A25" s="71" t="s">
        <v>28</v>
      </c>
      <c r="B25" s="67"/>
      <c r="C25" s="79"/>
      <c r="D25" s="70"/>
      <c r="E25" s="24"/>
      <c r="F25" s="21">
        <v>3.24</v>
      </c>
      <c r="G25" s="10">
        <v>3277.7</v>
      </c>
      <c r="I25" s="26"/>
    </row>
    <row r="26" spans="1:9" s="25" customFormat="1" ht="15" customHeight="1">
      <c r="A26" s="66" t="s">
        <v>79</v>
      </c>
      <c r="B26" s="67" t="s">
        <v>64</v>
      </c>
      <c r="C26" s="79"/>
      <c r="D26" s="70"/>
      <c r="E26" s="24"/>
      <c r="F26" s="24">
        <v>0.12</v>
      </c>
      <c r="G26" s="10">
        <v>3277.7</v>
      </c>
      <c r="I26" s="26"/>
    </row>
    <row r="27" spans="1:9" s="25" customFormat="1" ht="15">
      <c r="A27" s="71" t="s">
        <v>28</v>
      </c>
      <c r="B27" s="67"/>
      <c r="C27" s="79"/>
      <c r="D27" s="70"/>
      <c r="E27" s="24"/>
      <c r="F27" s="21">
        <f>F26</f>
        <v>0.12</v>
      </c>
      <c r="G27" s="10">
        <v>3277.7</v>
      </c>
      <c r="I27" s="26"/>
    </row>
    <row r="28" spans="1:9" s="10" customFormat="1" ht="30">
      <c r="A28" s="19" t="s">
        <v>7</v>
      </c>
      <c r="B28" s="27" t="s">
        <v>8</v>
      </c>
      <c r="C28" s="77" t="s">
        <v>152</v>
      </c>
      <c r="D28" s="69">
        <f>E28*G28</f>
        <v>107377.45</v>
      </c>
      <c r="E28" s="21">
        <f>F28*12</f>
        <v>32.76</v>
      </c>
      <c r="F28" s="21">
        <v>2.73</v>
      </c>
      <c r="G28" s="10">
        <v>3277.7</v>
      </c>
      <c r="H28" s="10">
        <v>1.07</v>
      </c>
      <c r="I28" s="11">
        <v>1.96</v>
      </c>
    </row>
    <row r="29" spans="1:9" s="10" customFormat="1" ht="15">
      <c r="A29" s="22" t="s">
        <v>97</v>
      </c>
      <c r="B29" s="23" t="s">
        <v>8</v>
      </c>
      <c r="C29" s="78"/>
      <c r="D29" s="69"/>
      <c r="E29" s="21"/>
      <c r="F29" s="21"/>
      <c r="G29" s="10">
        <v>3277.7</v>
      </c>
      <c r="I29" s="11"/>
    </row>
    <row r="30" spans="1:9" s="10" customFormat="1" ht="15">
      <c r="A30" s="22" t="s">
        <v>98</v>
      </c>
      <c r="B30" s="23" t="s">
        <v>99</v>
      </c>
      <c r="C30" s="78"/>
      <c r="D30" s="69"/>
      <c r="E30" s="21"/>
      <c r="F30" s="21"/>
      <c r="G30" s="10">
        <v>3277.7</v>
      </c>
      <c r="I30" s="11"/>
    </row>
    <row r="31" spans="1:9" s="10" customFormat="1" ht="15">
      <c r="A31" s="22" t="s">
        <v>100</v>
      </c>
      <c r="B31" s="23" t="s">
        <v>101</v>
      </c>
      <c r="C31" s="78"/>
      <c r="D31" s="69"/>
      <c r="E31" s="21"/>
      <c r="F31" s="21"/>
      <c r="G31" s="10">
        <v>3277.7</v>
      </c>
      <c r="I31" s="11"/>
    </row>
    <row r="32" spans="1:9" s="10" customFormat="1" ht="15">
      <c r="A32" s="22" t="s">
        <v>58</v>
      </c>
      <c r="B32" s="23" t="s">
        <v>8</v>
      </c>
      <c r="C32" s="78"/>
      <c r="D32" s="69"/>
      <c r="E32" s="21"/>
      <c r="F32" s="21"/>
      <c r="G32" s="10">
        <v>3277.7</v>
      </c>
      <c r="I32" s="11"/>
    </row>
    <row r="33" spans="1:9" s="10" customFormat="1" ht="25.5">
      <c r="A33" s="22" t="s">
        <v>59</v>
      </c>
      <c r="B33" s="23" t="s">
        <v>9</v>
      </c>
      <c r="C33" s="78"/>
      <c r="D33" s="69"/>
      <c r="E33" s="21"/>
      <c r="F33" s="21"/>
      <c r="G33" s="10">
        <v>3277.7</v>
      </c>
      <c r="I33" s="11"/>
    </row>
    <row r="34" spans="1:9" s="10" customFormat="1" ht="15">
      <c r="A34" s="22" t="s">
        <v>66</v>
      </c>
      <c r="B34" s="23" t="s">
        <v>8</v>
      </c>
      <c r="C34" s="78"/>
      <c r="D34" s="69"/>
      <c r="E34" s="21"/>
      <c r="F34" s="21"/>
      <c r="G34" s="10">
        <v>3277.7</v>
      </c>
      <c r="I34" s="11"/>
    </row>
    <row r="35" spans="1:9" s="10" customFormat="1" ht="15">
      <c r="A35" s="22" t="s">
        <v>67</v>
      </c>
      <c r="B35" s="23" t="s">
        <v>8</v>
      </c>
      <c r="C35" s="78"/>
      <c r="D35" s="69"/>
      <c r="E35" s="21"/>
      <c r="F35" s="21"/>
      <c r="G35" s="10">
        <v>3277.7</v>
      </c>
      <c r="I35" s="11"/>
    </row>
    <row r="36" spans="1:9" s="10" customFormat="1" ht="25.5">
      <c r="A36" s="22" t="s">
        <v>68</v>
      </c>
      <c r="B36" s="23" t="s">
        <v>60</v>
      </c>
      <c r="C36" s="78"/>
      <c r="D36" s="69"/>
      <c r="E36" s="21"/>
      <c r="F36" s="21"/>
      <c r="G36" s="10">
        <v>3277.7</v>
      </c>
      <c r="I36" s="11"/>
    </row>
    <row r="37" spans="1:9" s="10" customFormat="1" ht="25.5">
      <c r="A37" s="22" t="s">
        <v>102</v>
      </c>
      <c r="B37" s="23" t="s">
        <v>9</v>
      </c>
      <c r="C37" s="78"/>
      <c r="D37" s="69"/>
      <c r="E37" s="21"/>
      <c r="F37" s="21"/>
      <c r="G37" s="10">
        <v>3277.7</v>
      </c>
      <c r="I37" s="11"/>
    </row>
    <row r="38" spans="1:9" s="10" customFormat="1" ht="29.25" customHeight="1">
      <c r="A38" s="22" t="s">
        <v>103</v>
      </c>
      <c r="B38" s="23" t="s">
        <v>8</v>
      </c>
      <c r="C38" s="78"/>
      <c r="D38" s="69"/>
      <c r="E38" s="21"/>
      <c r="F38" s="21"/>
      <c r="G38" s="10">
        <v>3277.7</v>
      </c>
      <c r="I38" s="11"/>
    </row>
    <row r="39" spans="1:9" s="29" customFormat="1" ht="18.75" customHeight="1">
      <c r="A39" s="28" t="s">
        <v>10</v>
      </c>
      <c r="B39" s="20" t="s">
        <v>11</v>
      </c>
      <c r="C39" s="77" t="s">
        <v>151</v>
      </c>
      <c r="D39" s="69">
        <f>E39*G39</f>
        <v>32645.89</v>
      </c>
      <c r="E39" s="21">
        <f>F39*12</f>
        <v>9.96</v>
      </c>
      <c r="F39" s="21">
        <v>0.83</v>
      </c>
      <c r="G39" s="10">
        <v>3277.7</v>
      </c>
      <c r="H39" s="10">
        <v>1.07</v>
      </c>
      <c r="I39" s="11">
        <v>0.6</v>
      </c>
    </row>
    <row r="40" spans="1:9" s="10" customFormat="1" ht="18.75" customHeight="1">
      <c r="A40" s="28" t="s">
        <v>12</v>
      </c>
      <c r="B40" s="20" t="s">
        <v>13</v>
      </c>
      <c r="C40" s="77" t="s">
        <v>151</v>
      </c>
      <c r="D40" s="69">
        <f>E40*G40</f>
        <v>106197.48</v>
      </c>
      <c r="E40" s="21">
        <f>F40*12</f>
        <v>32.4</v>
      </c>
      <c r="F40" s="21">
        <v>2.7</v>
      </c>
      <c r="G40" s="10">
        <v>3277.7</v>
      </c>
      <c r="H40" s="10">
        <v>1.07</v>
      </c>
      <c r="I40" s="11">
        <v>1.94</v>
      </c>
    </row>
    <row r="41" spans="1:9" s="10" customFormat="1" ht="18.75" customHeight="1">
      <c r="A41" s="28" t="s">
        <v>104</v>
      </c>
      <c r="B41" s="20" t="s">
        <v>8</v>
      </c>
      <c r="C41" s="77" t="s">
        <v>160</v>
      </c>
      <c r="D41" s="69">
        <v>161295.08</v>
      </c>
      <c r="E41" s="21">
        <f>D41/G41</f>
        <v>49.21</v>
      </c>
      <c r="F41" s="21">
        <f>E41/12</f>
        <v>4.1</v>
      </c>
      <c r="G41" s="10">
        <v>3277.7</v>
      </c>
      <c r="I41" s="11"/>
    </row>
    <row r="42" spans="1:9" s="10" customFormat="1" ht="18.75" customHeight="1">
      <c r="A42" s="22" t="s">
        <v>105</v>
      </c>
      <c r="B42" s="23" t="s">
        <v>19</v>
      </c>
      <c r="C42" s="77"/>
      <c r="D42" s="69"/>
      <c r="E42" s="21"/>
      <c r="F42" s="21"/>
      <c r="G42" s="10">
        <v>3277.7</v>
      </c>
      <c r="I42" s="11"/>
    </row>
    <row r="43" spans="1:9" s="10" customFormat="1" ht="18.75" customHeight="1">
      <c r="A43" s="22" t="s">
        <v>106</v>
      </c>
      <c r="B43" s="23" t="s">
        <v>14</v>
      </c>
      <c r="C43" s="77"/>
      <c r="D43" s="69"/>
      <c r="E43" s="21"/>
      <c r="F43" s="21"/>
      <c r="G43" s="10">
        <v>3277.7</v>
      </c>
      <c r="I43" s="11"/>
    </row>
    <row r="44" spans="1:9" s="10" customFormat="1" ht="18.75" customHeight="1">
      <c r="A44" s="22" t="s">
        <v>107</v>
      </c>
      <c r="B44" s="23" t="s">
        <v>108</v>
      </c>
      <c r="C44" s="77"/>
      <c r="D44" s="69"/>
      <c r="E44" s="21"/>
      <c r="F44" s="21"/>
      <c r="G44" s="10">
        <v>3277.7</v>
      </c>
      <c r="I44" s="11"/>
    </row>
    <row r="45" spans="1:9" s="10" customFormat="1" ht="18.75" customHeight="1">
      <c r="A45" s="22" t="s">
        <v>109</v>
      </c>
      <c r="B45" s="23" t="s">
        <v>110</v>
      </c>
      <c r="C45" s="77"/>
      <c r="D45" s="69"/>
      <c r="E45" s="21"/>
      <c r="F45" s="21"/>
      <c r="G45" s="10">
        <v>3277.7</v>
      </c>
      <c r="I45" s="11"/>
    </row>
    <row r="46" spans="1:9" s="10" customFormat="1" ht="18.75" customHeight="1">
      <c r="A46" s="22" t="s">
        <v>111</v>
      </c>
      <c r="B46" s="23" t="s">
        <v>108</v>
      </c>
      <c r="C46" s="77"/>
      <c r="D46" s="69"/>
      <c r="E46" s="21"/>
      <c r="F46" s="21"/>
      <c r="G46" s="10">
        <v>3277.7</v>
      </c>
      <c r="I46" s="11"/>
    </row>
    <row r="47" spans="1:9" s="17" customFormat="1" ht="33" customHeight="1">
      <c r="A47" s="28" t="s">
        <v>112</v>
      </c>
      <c r="B47" s="20" t="s">
        <v>6</v>
      </c>
      <c r="C47" s="77" t="s">
        <v>153</v>
      </c>
      <c r="D47" s="69">
        <v>2246.78</v>
      </c>
      <c r="E47" s="21">
        <f>D47/G47</f>
        <v>0.69</v>
      </c>
      <c r="F47" s="21">
        <f>E47/12</f>
        <v>0.06</v>
      </c>
      <c r="G47" s="10">
        <v>3277.7</v>
      </c>
      <c r="H47" s="10">
        <v>1.07</v>
      </c>
      <c r="I47" s="11">
        <v>0.04</v>
      </c>
    </row>
    <row r="48" spans="1:9" s="17" customFormat="1" ht="36" customHeight="1">
      <c r="A48" s="28" t="s">
        <v>113</v>
      </c>
      <c r="B48" s="20" t="s">
        <v>6</v>
      </c>
      <c r="C48" s="77" t="s">
        <v>153</v>
      </c>
      <c r="D48" s="69">
        <v>2246.78</v>
      </c>
      <c r="E48" s="21">
        <f>D48/G48</f>
        <v>0.69</v>
      </c>
      <c r="F48" s="21">
        <f>E48/12</f>
        <v>0.06</v>
      </c>
      <c r="G48" s="10">
        <v>3277.7</v>
      </c>
      <c r="H48" s="10">
        <v>1.07</v>
      </c>
      <c r="I48" s="11">
        <v>0.04</v>
      </c>
    </row>
    <row r="49" spans="1:9" s="17" customFormat="1" ht="33" customHeight="1">
      <c r="A49" s="28" t="s">
        <v>114</v>
      </c>
      <c r="B49" s="20" t="s">
        <v>6</v>
      </c>
      <c r="C49" s="77" t="s">
        <v>153</v>
      </c>
      <c r="D49" s="69">
        <v>14185.73</v>
      </c>
      <c r="E49" s="21">
        <f>D49/G49</f>
        <v>4.33</v>
      </c>
      <c r="F49" s="21">
        <f>E49/12</f>
        <v>0.36</v>
      </c>
      <c r="G49" s="10">
        <v>3277.7</v>
      </c>
      <c r="H49" s="10">
        <v>1.07</v>
      </c>
      <c r="I49" s="11">
        <v>0.26</v>
      </c>
    </row>
    <row r="50" spans="1:9" s="17" customFormat="1" ht="30">
      <c r="A50" s="28" t="s">
        <v>20</v>
      </c>
      <c r="B50" s="20"/>
      <c r="C50" s="77" t="s">
        <v>161</v>
      </c>
      <c r="D50" s="69">
        <f>E50*G50</f>
        <v>7866.48</v>
      </c>
      <c r="E50" s="21">
        <f>F50*12</f>
        <v>2.4</v>
      </c>
      <c r="F50" s="21">
        <v>0.2</v>
      </c>
      <c r="G50" s="10">
        <v>3277.7</v>
      </c>
      <c r="H50" s="10">
        <v>1.07</v>
      </c>
      <c r="I50" s="11">
        <v>0.14</v>
      </c>
    </row>
    <row r="51" spans="1:9" s="17" customFormat="1" ht="30.75" customHeight="1">
      <c r="A51" s="88" t="s">
        <v>115</v>
      </c>
      <c r="B51" s="89" t="s">
        <v>73</v>
      </c>
      <c r="C51" s="77"/>
      <c r="D51" s="69"/>
      <c r="E51" s="21"/>
      <c r="F51" s="21"/>
      <c r="G51" s="10">
        <v>3277.7</v>
      </c>
      <c r="H51" s="10"/>
      <c r="I51" s="11"/>
    </row>
    <row r="52" spans="1:9" s="17" customFormat="1" ht="31.5" customHeight="1">
      <c r="A52" s="88" t="s">
        <v>116</v>
      </c>
      <c r="B52" s="89" t="s">
        <v>73</v>
      </c>
      <c r="C52" s="77"/>
      <c r="D52" s="69"/>
      <c r="E52" s="21"/>
      <c r="F52" s="21"/>
      <c r="G52" s="10">
        <v>3277.7</v>
      </c>
      <c r="H52" s="10"/>
      <c r="I52" s="11"/>
    </row>
    <row r="53" spans="1:9" s="17" customFormat="1" ht="17.25" customHeight="1">
      <c r="A53" s="88" t="s">
        <v>117</v>
      </c>
      <c r="B53" s="89" t="s">
        <v>64</v>
      </c>
      <c r="C53" s="77"/>
      <c r="D53" s="69"/>
      <c r="E53" s="21"/>
      <c r="F53" s="21"/>
      <c r="G53" s="10">
        <v>3277.7</v>
      </c>
      <c r="H53" s="10"/>
      <c r="I53" s="11"/>
    </row>
    <row r="54" spans="1:9" s="17" customFormat="1" ht="21" customHeight="1">
      <c r="A54" s="88" t="s">
        <v>118</v>
      </c>
      <c r="B54" s="89" t="s">
        <v>73</v>
      </c>
      <c r="C54" s="77"/>
      <c r="D54" s="69"/>
      <c r="E54" s="21"/>
      <c r="F54" s="21"/>
      <c r="G54" s="10">
        <v>3277.7</v>
      </c>
      <c r="H54" s="10"/>
      <c r="I54" s="11"/>
    </row>
    <row r="55" spans="1:9" s="17" customFormat="1" ht="25.5">
      <c r="A55" s="88" t="s">
        <v>119</v>
      </c>
      <c r="B55" s="89" t="s">
        <v>73</v>
      </c>
      <c r="C55" s="77"/>
      <c r="D55" s="69"/>
      <c r="E55" s="21"/>
      <c r="F55" s="21"/>
      <c r="G55" s="10">
        <v>3277.7</v>
      </c>
      <c r="H55" s="10"/>
      <c r="I55" s="11"/>
    </row>
    <row r="56" spans="1:9" s="17" customFormat="1" ht="15">
      <c r="A56" s="88" t="s">
        <v>120</v>
      </c>
      <c r="B56" s="89" t="s">
        <v>73</v>
      </c>
      <c r="C56" s="77"/>
      <c r="D56" s="69"/>
      <c r="E56" s="21"/>
      <c r="F56" s="21"/>
      <c r="G56" s="10">
        <v>3277.7</v>
      </c>
      <c r="H56" s="10"/>
      <c r="I56" s="11"/>
    </row>
    <row r="57" spans="1:9" s="17" customFormat="1" ht="25.5">
      <c r="A57" s="88" t="s">
        <v>121</v>
      </c>
      <c r="B57" s="89" t="s">
        <v>73</v>
      </c>
      <c r="C57" s="77"/>
      <c r="D57" s="69"/>
      <c r="E57" s="21"/>
      <c r="F57" s="21"/>
      <c r="G57" s="10">
        <v>3277.7</v>
      </c>
      <c r="H57" s="10"/>
      <c r="I57" s="11"/>
    </row>
    <row r="58" spans="1:9" s="17" customFormat="1" ht="20.25" customHeight="1">
      <c r="A58" s="88" t="s">
        <v>122</v>
      </c>
      <c r="B58" s="89" t="s">
        <v>73</v>
      </c>
      <c r="C58" s="77"/>
      <c r="D58" s="69"/>
      <c r="E58" s="21"/>
      <c r="F58" s="21"/>
      <c r="G58" s="10">
        <v>3277.7</v>
      </c>
      <c r="H58" s="10"/>
      <c r="I58" s="11"/>
    </row>
    <row r="59" spans="1:9" s="17" customFormat="1" ht="24.75" customHeight="1">
      <c r="A59" s="88" t="s">
        <v>123</v>
      </c>
      <c r="B59" s="89" t="s">
        <v>73</v>
      </c>
      <c r="C59" s="77"/>
      <c r="D59" s="69"/>
      <c r="E59" s="21"/>
      <c r="F59" s="21"/>
      <c r="G59" s="10">
        <v>3277.7</v>
      </c>
      <c r="H59" s="10"/>
      <c r="I59" s="11"/>
    </row>
    <row r="60" spans="1:9" s="10" customFormat="1" ht="17.25" customHeight="1">
      <c r="A60" s="28" t="s">
        <v>22</v>
      </c>
      <c r="B60" s="20" t="s">
        <v>23</v>
      </c>
      <c r="C60" s="77" t="s">
        <v>162</v>
      </c>
      <c r="D60" s="69">
        <f>E60*G60</f>
        <v>2753.27</v>
      </c>
      <c r="E60" s="21">
        <f>F60*12</f>
        <v>0.84</v>
      </c>
      <c r="F60" s="21">
        <v>0.07</v>
      </c>
      <c r="G60" s="10">
        <v>3277.7</v>
      </c>
      <c r="H60" s="10">
        <v>1.07</v>
      </c>
      <c r="I60" s="11">
        <v>0.03</v>
      </c>
    </row>
    <row r="61" spans="1:9" s="10" customFormat="1" ht="21" customHeight="1">
      <c r="A61" s="28" t="s">
        <v>24</v>
      </c>
      <c r="B61" s="31" t="s">
        <v>25</v>
      </c>
      <c r="C61" s="20" t="s">
        <v>162</v>
      </c>
      <c r="D61" s="69">
        <v>1730.63</v>
      </c>
      <c r="E61" s="21">
        <f>D61/G61</f>
        <v>0.53</v>
      </c>
      <c r="F61" s="21">
        <f>E61/12</f>
        <v>0.04</v>
      </c>
      <c r="G61" s="10">
        <v>3277.7</v>
      </c>
      <c r="H61" s="10">
        <v>1.07</v>
      </c>
      <c r="I61" s="11">
        <v>0.02</v>
      </c>
    </row>
    <row r="62" spans="1:9" s="29" customFormat="1" ht="30">
      <c r="A62" s="28" t="s">
        <v>21</v>
      </c>
      <c r="B62" s="20"/>
      <c r="C62" s="20" t="s">
        <v>154</v>
      </c>
      <c r="D62" s="69">
        <v>2849.1</v>
      </c>
      <c r="E62" s="21">
        <f>D62/G62</f>
        <v>0.87</v>
      </c>
      <c r="F62" s="21">
        <f>E62/12</f>
        <v>0.07</v>
      </c>
      <c r="G62" s="10">
        <v>3277.7</v>
      </c>
      <c r="H62" s="10">
        <v>1.07</v>
      </c>
      <c r="I62" s="11">
        <v>0.03</v>
      </c>
    </row>
    <row r="63" spans="1:9" s="29" customFormat="1" ht="18.75" customHeight="1">
      <c r="A63" s="28" t="s">
        <v>30</v>
      </c>
      <c r="B63" s="20"/>
      <c r="C63" s="27" t="s">
        <v>163</v>
      </c>
      <c r="D63" s="72">
        <f>D64+D65+D66+D67+D68+D69+D70+D71+D72+D73+D75+D74+D76</f>
        <v>38138.04</v>
      </c>
      <c r="E63" s="21">
        <f>D63/G63</f>
        <v>11.64</v>
      </c>
      <c r="F63" s="21">
        <f>E63/12</f>
        <v>0.97</v>
      </c>
      <c r="G63" s="10">
        <v>3277.7</v>
      </c>
      <c r="H63" s="10">
        <v>1.07</v>
      </c>
      <c r="I63" s="11">
        <v>0.59</v>
      </c>
    </row>
    <row r="64" spans="1:11" s="17" customFormat="1" ht="25.5" customHeight="1">
      <c r="A64" s="32" t="s">
        <v>83</v>
      </c>
      <c r="B64" s="33" t="s">
        <v>14</v>
      </c>
      <c r="C64" s="80"/>
      <c r="D64" s="73">
        <v>685.01</v>
      </c>
      <c r="E64" s="34"/>
      <c r="F64" s="34"/>
      <c r="G64" s="10">
        <v>3277.7</v>
      </c>
      <c r="H64" s="10">
        <v>1.07</v>
      </c>
      <c r="I64" s="11">
        <v>0.01</v>
      </c>
      <c r="K64" s="18"/>
    </row>
    <row r="65" spans="1:9" s="17" customFormat="1" ht="15">
      <c r="A65" s="32" t="s">
        <v>15</v>
      </c>
      <c r="B65" s="33" t="s">
        <v>19</v>
      </c>
      <c r="C65" s="80"/>
      <c r="D65" s="73">
        <v>505.42</v>
      </c>
      <c r="E65" s="34"/>
      <c r="F65" s="34"/>
      <c r="G65" s="10">
        <v>3277.7</v>
      </c>
      <c r="H65" s="10">
        <v>1.07</v>
      </c>
      <c r="I65" s="11">
        <v>0.01</v>
      </c>
    </row>
    <row r="66" spans="1:9" s="17" customFormat="1" ht="15">
      <c r="A66" s="32" t="s">
        <v>80</v>
      </c>
      <c r="B66" s="37" t="s">
        <v>14</v>
      </c>
      <c r="C66" s="81"/>
      <c r="D66" s="73">
        <v>900.62</v>
      </c>
      <c r="E66" s="34"/>
      <c r="F66" s="34"/>
      <c r="G66" s="10">
        <v>3277.7</v>
      </c>
      <c r="H66" s="10"/>
      <c r="I66" s="11"/>
    </row>
    <row r="67" spans="1:9" s="17" customFormat="1" ht="15">
      <c r="A67" s="32" t="s">
        <v>140</v>
      </c>
      <c r="B67" s="37" t="s">
        <v>51</v>
      </c>
      <c r="C67" s="80"/>
      <c r="D67" s="35">
        <v>18730.18</v>
      </c>
      <c r="E67" s="34"/>
      <c r="F67" s="34"/>
      <c r="G67" s="10">
        <v>3277.7</v>
      </c>
      <c r="H67" s="10">
        <v>1.07</v>
      </c>
      <c r="I67" s="11">
        <v>0.18</v>
      </c>
    </row>
    <row r="68" spans="1:9" s="17" customFormat="1" ht="15">
      <c r="A68" s="32" t="s">
        <v>124</v>
      </c>
      <c r="B68" s="74" t="s">
        <v>14</v>
      </c>
      <c r="C68" s="82"/>
      <c r="D68" s="35">
        <v>0</v>
      </c>
      <c r="E68" s="34"/>
      <c r="F68" s="34"/>
      <c r="G68" s="10">
        <v>3277.7</v>
      </c>
      <c r="H68" s="10"/>
      <c r="I68" s="11"/>
    </row>
    <row r="69" spans="1:9" s="17" customFormat="1" ht="15">
      <c r="A69" s="32" t="s">
        <v>46</v>
      </c>
      <c r="B69" s="33" t="s">
        <v>14</v>
      </c>
      <c r="C69" s="80"/>
      <c r="D69" s="73">
        <v>963.17</v>
      </c>
      <c r="E69" s="34"/>
      <c r="F69" s="34"/>
      <c r="G69" s="10">
        <v>3277.7</v>
      </c>
      <c r="H69" s="10">
        <v>1.07</v>
      </c>
      <c r="I69" s="11">
        <v>0.02</v>
      </c>
    </row>
    <row r="70" spans="1:9" s="17" customFormat="1" ht="15">
      <c r="A70" s="32" t="s">
        <v>16</v>
      </c>
      <c r="B70" s="33" t="s">
        <v>14</v>
      </c>
      <c r="C70" s="80"/>
      <c r="D70" s="73">
        <v>4294.09</v>
      </c>
      <c r="E70" s="34"/>
      <c r="F70" s="34"/>
      <c r="G70" s="10">
        <v>3277.7</v>
      </c>
      <c r="H70" s="10">
        <v>1.07</v>
      </c>
      <c r="I70" s="11">
        <v>0.07</v>
      </c>
    </row>
    <row r="71" spans="1:9" s="17" customFormat="1" ht="15">
      <c r="A71" s="32" t="s">
        <v>17</v>
      </c>
      <c r="B71" s="33" t="s">
        <v>14</v>
      </c>
      <c r="C71" s="80"/>
      <c r="D71" s="73">
        <v>1010.85</v>
      </c>
      <c r="E71" s="34"/>
      <c r="F71" s="34"/>
      <c r="G71" s="10">
        <v>3277.7</v>
      </c>
      <c r="H71" s="10">
        <v>1.07</v>
      </c>
      <c r="I71" s="11">
        <v>0.02</v>
      </c>
    </row>
    <row r="72" spans="1:9" s="17" customFormat="1" ht="15">
      <c r="A72" s="32" t="s">
        <v>43</v>
      </c>
      <c r="B72" s="33" t="s">
        <v>14</v>
      </c>
      <c r="C72" s="80"/>
      <c r="D72" s="73">
        <v>481.57</v>
      </c>
      <c r="E72" s="34"/>
      <c r="F72" s="34"/>
      <c r="G72" s="10">
        <v>3277.7</v>
      </c>
      <c r="H72" s="10">
        <v>1.07</v>
      </c>
      <c r="I72" s="11">
        <v>0.01</v>
      </c>
    </row>
    <row r="73" spans="1:9" s="17" customFormat="1" ht="15">
      <c r="A73" s="32" t="s">
        <v>44</v>
      </c>
      <c r="B73" s="33" t="s">
        <v>19</v>
      </c>
      <c r="C73" s="80"/>
      <c r="D73" s="73">
        <v>1926.35</v>
      </c>
      <c r="E73" s="34"/>
      <c r="F73" s="34"/>
      <c r="G73" s="10">
        <v>3277.7</v>
      </c>
      <c r="H73" s="10">
        <v>1.07</v>
      </c>
      <c r="I73" s="11">
        <v>0.03</v>
      </c>
    </row>
    <row r="74" spans="1:9" s="17" customFormat="1" ht="25.5">
      <c r="A74" s="32" t="s">
        <v>18</v>
      </c>
      <c r="B74" s="33" t="s">
        <v>14</v>
      </c>
      <c r="C74" s="80"/>
      <c r="D74" s="73">
        <v>3139.37</v>
      </c>
      <c r="E74" s="34"/>
      <c r="F74" s="34"/>
      <c r="G74" s="10">
        <v>3277.7</v>
      </c>
      <c r="H74" s="10">
        <v>1.07</v>
      </c>
      <c r="I74" s="11">
        <v>0.05</v>
      </c>
    </row>
    <row r="75" spans="1:9" s="17" customFormat="1" ht="25.5">
      <c r="A75" s="32" t="s">
        <v>84</v>
      </c>
      <c r="B75" s="33" t="s">
        <v>14</v>
      </c>
      <c r="C75" s="80"/>
      <c r="D75" s="73">
        <v>3837.45</v>
      </c>
      <c r="E75" s="34"/>
      <c r="F75" s="34"/>
      <c r="G75" s="10">
        <v>3277.7</v>
      </c>
      <c r="H75" s="10">
        <v>1.07</v>
      </c>
      <c r="I75" s="11">
        <v>0.01</v>
      </c>
    </row>
    <row r="76" spans="1:9" s="17" customFormat="1" ht="24.75" customHeight="1">
      <c r="A76" s="32" t="s">
        <v>125</v>
      </c>
      <c r="B76" s="37" t="s">
        <v>51</v>
      </c>
      <c r="C76" s="80"/>
      <c r="D76" s="73">
        <v>1663.96</v>
      </c>
      <c r="E76" s="34"/>
      <c r="F76" s="34"/>
      <c r="G76" s="10">
        <v>3277.7</v>
      </c>
      <c r="H76" s="10"/>
      <c r="I76" s="11"/>
    </row>
    <row r="77" spans="1:9" s="17" customFormat="1" ht="0.75" customHeight="1">
      <c r="A77" s="32" t="s">
        <v>71</v>
      </c>
      <c r="B77" s="37" t="s">
        <v>9</v>
      </c>
      <c r="C77" s="81"/>
      <c r="D77" s="73">
        <v>0</v>
      </c>
      <c r="E77" s="34"/>
      <c r="F77" s="34"/>
      <c r="G77" s="10">
        <v>3277.7</v>
      </c>
      <c r="H77" s="10">
        <v>1.07</v>
      </c>
      <c r="I77" s="11">
        <v>0.03</v>
      </c>
    </row>
    <row r="78" spans="1:11" s="29" customFormat="1" ht="30">
      <c r="A78" s="28" t="s">
        <v>35</v>
      </c>
      <c r="B78" s="20"/>
      <c r="C78" s="27" t="s">
        <v>164</v>
      </c>
      <c r="D78" s="72">
        <f>D79+D80+D82+D83+D84+D85+D86+D87+D88</f>
        <v>33676.16</v>
      </c>
      <c r="E78" s="21">
        <f>D78/G78</f>
        <v>10.27</v>
      </c>
      <c r="F78" s="21">
        <f>E78/12</f>
        <v>0.86</v>
      </c>
      <c r="G78" s="10">
        <v>3277.7</v>
      </c>
      <c r="H78" s="10">
        <v>1.07</v>
      </c>
      <c r="I78" s="11">
        <v>0.65</v>
      </c>
      <c r="K78" s="68"/>
    </row>
    <row r="79" spans="1:9" s="17" customFormat="1" ht="15">
      <c r="A79" s="32" t="s">
        <v>31</v>
      </c>
      <c r="B79" s="33" t="s">
        <v>47</v>
      </c>
      <c r="C79" s="80"/>
      <c r="D79" s="73">
        <v>2889.52</v>
      </c>
      <c r="E79" s="34"/>
      <c r="F79" s="34"/>
      <c r="G79" s="10">
        <v>3277.7</v>
      </c>
      <c r="H79" s="10">
        <v>1.07</v>
      </c>
      <c r="I79" s="11">
        <v>0.05</v>
      </c>
    </row>
    <row r="80" spans="1:9" s="17" customFormat="1" ht="25.5">
      <c r="A80" s="32" t="s">
        <v>32</v>
      </c>
      <c r="B80" s="33" t="s">
        <v>39</v>
      </c>
      <c r="C80" s="80"/>
      <c r="D80" s="73">
        <v>1926.35</v>
      </c>
      <c r="E80" s="34"/>
      <c r="F80" s="34"/>
      <c r="G80" s="10">
        <v>3277.7</v>
      </c>
      <c r="H80" s="10">
        <v>1.07</v>
      </c>
      <c r="I80" s="11">
        <v>0.03</v>
      </c>
    </row>
    <row r="81" spans="1:9" s="17" customFormat="1" ht="15">
      <c r="A81" s="32" t="s">
        <v>126</v>
      </c>
      <c r="B81" s="37" t="s">
        <v>14</v>
      </c>
      <c r="C81" s="80"/>
      <c r="D81" s="73">
        <v>0</v>
      </c>
      <c r="E81" s="34"/>
      <c r="F81" s="34"/>
      <c r="G81" s="10">
        <v>3277.7</v>
      </c>
      <c r="H81" s="10">
        <v>1.07</v>
      </c>
      <c r="I81" s="11">
        <v>0</v>
      </c>
    </row>
    <row r="82" spans="1:9" s="17" customFormat="1" ht="15">
      <c r="A82" s="32" t="s">
        <v>52</v>
      </c>
      <c r="B82" s="33" t="s">
        <v>51</v>
      </c>
      <c r="C82" s="80"/>
      <c r="D82" s="73">
        <v>2021.63</v>
      </c>
      <c r="E82" s="34"/>
      <c r="F82" s="34"/>
      <c r="G82" s="10">
        <v>3277.7</v>
      </c>
      <c r="H82" s="10">
        <v>1.07</v>
      </c>
      <c r="I82" s="11">
        <v>0.03</v>
      </c>
    </row>
    <row r="83" spans="1:9" s="17" customFormat="1" ht="25.5">
      <c r="A83" s="32" t="s">
        <v>48</v>
      </c>
      <c r="B83" s="33" t="s">
        <v>49</v>
      </c>
      <c r="C83" s="80"/>
      <c r="D83" s="73">
        <v>0</v>
      </c>
      <c r="E83" s="34"/>
      <c r="F83" s="34"/>
      <c r="G83" s="10">
        <v>3277.7</v>
      </c>
      <c r="H83" s="10">
        <v>1.07</v>
      </c>
      <c r="I83" s="11">
        <v>0.03</v>
      </c>
    </row>
    <row r="84" spans="1:9" s="17" customFormat="1" ht="15">
      <c r="A84" s="32" t="s">
        <v>155</v>
      </c>
      <c r="B84" s="33" t="s">
        <v>14</v>
      </c>
      <c r="C84" s="80"/>
      <c r="D84" s="73">
        <v>0</v>
      </c>
      <c r="E84" s="34"/>
      <c r="F84" s="34"/>
      <c r="G84" s="10">
        <v>3277.7</v>
      </c>
      <c r="H84" s="10">
        <v>1.07</v>
      </c>
      <c r="I84" s="11">
        <v>0.04</v>
      </c>
    </row>
    <row r="85" spans="1:9" s="17" customFormat="1" ht="15">
      <c r="A85" s="32" t="s">
        <v>145</v>
      </c>
      <c r="B85" s="37" t="s">
        <v>51</v>
      </c>
      <c r="C85" s="80"/>
      <c r="D85" s="35">
        <v>13968.55</v>
      </c>
      <c r="E85" s="34"/>
      <c r="F85" s="34"/>
      <c r="G85" s="10">
        <v>3277.7</v>
      </c>
      <c r="H85" s="10">
        <v>1.07</v>
      </c>
      <c r="I85" s="11">
        <v>0</v>
      </c>
    </row>
    <row r="86" spans="1:9" s="17" customFormat="1" ht="18" customHeight="1">
      <c r="A86" s="32" t="s">
        <v>45</v>
      </c>
      <c r="B86" s="33" t="s">
        <v>6</v>
      </c>
      <c r="C86" s="80"/>
      <c r="D86" s="73">
        <v>6851.28</v>
      </c>
      <c r="E86" s="34"/>
      <c r="F86" s="34"/>
      <c r="G86" s="10">
        <v>3277.7</v>
      </c>
      <c r="H86" s="10">
        <v>1.07</v>
      </c>
      <c r="I86" s="11">
        <v>0.13</v>
      </c>
    </row>
    <row r="87" spans="1:9" s="17" customFormat="1" ht="25.5">
      <c r="A87" s="32" t="s">
        <v>127</v>
      </c>
      <c r="B87" s="37" t="s">
        <v>14</v>
      </c>
      <c r="C87" s="86"/>
      <c r="D87" s="76">
        <v>6018.83</v>
      </c>
      <c r="E87" s="36"/>
      <c r="F87" s="36"/>
      <c r="G87" s="10">
        <v>3277.7</v>
      </c>
      <c r="H87" s="10"/>
      <c r="I87" s="11"/>
    </row>
    <row r="88" spans="1:9" s="17" customFormat="1" ht="25.5">
      <c r="A88" s="32" t="s">
        <v>125</v>
      </c>
      <c r="B88" s="37" t="s">
        <v>50</v>
      </c>
      <c r="C88" s="86"/>
      <c r="D88" s="76">
        <v>0</v>
      </c>
      <c r="E88" s="36"/>
      <c r="F88" s="36"/>
      <c r="G88" s="10">
        <v>3277.7</v>
      </c>
      <c r="H88" s="10"/>
      <c r="I88" s="11"/>
    </row>
    <row r="89" spans="1:9" s="17" customFormat="1" ht="30">
      <c r="A89" s="28" t="s">
        <v>36</v>
      </c>
      <c r="B89" s="33"/>
      <c r="C89" s="27" t="s">
        <v>165</v>
      </c>
      <c r="D89" s="21">
        <f>D90+D91+D92+D93</f>
        <v>24666.33</v>
      </c>
      <c r="E89" s="21">
        <f>D89/G89</f>
        <v>7.53</v>
      </c>
      <c r="F89" s="21">
        <f>E89/12</f>
        <v>0.63</v>
      </c>
      <c r="G89" s="10">
        <v>3277.7</v>
      </c>
      <c r="H89" s="10">
        <v>1.07</v>
      </c>
      <c r="I89" s="11">
        <v>0.08</v>
      </c>
    </row>
    <row r="90" spans="1:9" s="17" customFormat="1" ht="15">
      <c r="A90" s="32" t="s">
        <v>128</v>
      </c>
      <c r="B90" s="33" t="s">
        <v>14</v>
      </c>
      <c r="C90" s="86"/>
      <c r="D90" s="70">
        <v>0</v>
      </c>
      <c r="E90" s="21"/>
      <c r="F90" s="21"/>
      <c r="G90" s="10">
        <v>3277.7</v>
      </c>
      <c r="H90" s="10"/>
      <c r="I90" s="11"/>
    </row>
    <row r="91" spans="1:9" s="17" customFormat="1" ht="15">
      <c r="A91" s="32" t="s">
        <v>142</v>
      </c>
      <c r="B91" s="37" t="s">
        <v>51</v>
      </c>
      <c r="C91" s="80"/>
      <c r="D91" s="35">
        <v>24666.33</v>
      </c>
      <c r="E91" s="21"/>
      <c r="F91" s="21"/>
      <c r="G91" s="10">
        <v>3277.7</v>
      </c>
      <c r="H91" s="10"/>
      <c r="I91" s="11"/>
    </row>
    <row r="92" spans="1:9" s="17" customFormat="1" ht="15">
      <c r="A92" s="32" t="s">
        <v>129</v>
      </c>
      <c r="B92" s="37" t="s">
        <v>50</v>
      </c>
      <c r="C92" s="83"/>
      <c r="D92" s="70">
        <v>0</v>
      </c>
      <c r="E92" s="21"/>
      <c r="F92" s="21"/>
      <c r="G92" s="10">
        <v>3277.7</v>
      </c>
      <c r="H92" s="10"/>
      <c r="I92" s="11"/>
    </row>
    <row r="93" spans="1:9" s="17" customFormat="1" ht="27.75" customHeight="1">
      <c r="A93" s="32" t="s">
        <v>130</v>
      </c>
      <c r="B93" s="37" t="s">
        <v>51</v>
      </c>
      <c r="C93" s="82"/>
      <c r="D93" s="35">
        <v>0</v>
      </c>
      <c r="E93" s="34"/>
      <c r="F93" s="34"/>
      <c r="G93" s="10">
        <v>3277.7</v>
      </c>
      <c r="H93" s="10">
        <v>1.07</v>
      </c>
      <c r="I93" s="11">
        <v>0.02</v>
      </c>
    </row>
    <row r="94" spans="1:9" s="17" customFormat="1" ht="0.75" customHeight="1">
      <c r="A94" s="32" t="s">
        <v>61</v>
      </c>
      <c r="B94" s="33" t="s">
        <v>14</v>
      </c>
      <c r="C94" s="80"/>
      <c r="D94" s="35">
        <v>0</v>
      </c>
      <c r="E94" s="34"/>
      <c r="F94" s="34"/>
      <c r="G94" s="10">
        <v>3277.7</v>
      </c>
      <c r="H94" s="10">
        <v>1.07</v>
      </c>
      <c r="I94" s="11">
        <v>0.05</v>
      </c>
    </row>
    <row r="95" spans="1:9" s="17" customFormat="1" ht="21.75" customHeight="1">
      <c r="A95" s="28" t="s">
        <v>37</v>
      </c>
      <c r="B95" s="33"/>
      <c r="C95" s="27" t="s">
        <v>166</v>
      </c>
      <c r="D95" s="21">
        <f>D97+D98+D96+D99+D100+D101</f>
        <v>30989.15</v>
      </c>
      <c r="E95" s="21">
        <f>D95/G95</f>
        <v>9.45</v>
      </c>
      <c r="F95" s="21">
        <f>E95/12</f>
        <v>0.79</v>
      </c>
      <c r="G95" s="10">
        <v>3277.7</v>
      </c>
      <c r="H95" s="10">
        <v>1.07</v>
      </c>
      <c r="I95" s="11">
        <v>0.24</v>
      </c>
    </row>
    <row r="96" spans="1:9" s="17" customFormat="1" ht="18" customHeight="1">
      <c r="A96" s="32" t="s">
        <v>33</v>
      </c>
      <c r="B96" s="33" t="s">
        <v>6</v>
      </c>
      <c r="C96" s="80"/>
      <c r="D96" s="35">
        <f>E96*G96</f>
        <v>0</v>
      </c>
      <c r="E96" s="34"/>
      <c r="F96" s="34"/>
      <c r="G96" s="10">
        <v>3277.7</v>
      </c>
      <c r="H96" s="10">
        <v>1.07</v>
      </c>
      <c r="I96" s="11">
        <v>0</v>
      </c>
    </row>
    <row r="97" spans="1:9" s="17" customFormat="1" ht="42" customHeight="1">
      <c r="A97" s="32" t="s">
        <v>131</v>
      </c>
      <c r="B97" s="33" t="s">
        <v>14</v>
      </c>
      <c r="C97" s="80"/>
      <c r="D97" s="35">
        <v>11522.28</v>
      </c>
      <c r="E97" s="34"/>
      <c r="F97" s="34"/>
      <c r="G97" s="10">
        <v>3277.7</v>
      </c>
      <c r="H97" s="10">
        <v>1.07</v>
      </c>
      <c r="I97" s="11">
        <v>0.21</v>
      </c>
    </row>
    <row r="98" spans="1:9" s="17" customFormat="1" ht="47.25" customHeight="1">
      <c r="A98" s="32" t="s">
        <v>132</v>
      </c>
      <c r="B98" s="33" t="s">
        <v>14</v>
      </c>
      <c r="C98" s="80"/>
      <c r="D98" s="35">
        <v>1006.81</v>
      </c>
      <c r="E98" s="34"/>
      <c r="F98" s="34"/>
      <c r="G98" s="10">
        <v>3277.7</v>
      </c>
      <c r="H98" s="10">
        <v>1.07</v>
      </c>
      <c r="I98" s="11">
        <v>0.02</v>
      </c>
    </row>
    <row r="99" spans="1:9" s="17" customFormat="1" ht="27.75" customHeight="1">
      <c r="A99" s="32" t="s">
        <v>54</v>
      </c>
      <c r="B99" s="33" t="s">
        <v>9</v>
      </c>
      <c r="C99" s="80"/>
      <c r="D99" s="35">
        <f>E99*G99</f>
        <v>0</v>
      </c>
      <c r="E99" s="34"/>
      <c r="F99" s="34"/>
      <c r="G99" s="10">
        <v>3277.7</v>
      </c>
      <c r="H99" s="10">
        <v>1.07</v>
      </c>
      <c r="I99" s="11">
        <v>0</v>
      </c>
    </row>
    <row r="100" spans="1:9" s="17" customFormat="1" ht="27.75" customHeight="1">
      <c r="A100" s="32" t="s">
        <v>40</v>
      </c>
      <c r="B100" s="37" t="s">
        <v>72</v>
      </c>
      <c r="C100" s="80"/>
      <c r="D100" s="35">
        <v>0</v>
      </c>
      <c r="E100" s="34"/>
      <c r="F100" s="34"/>
      <c r="G100" s="10">
        <v>3277.7</v>
      </c>
      <c r="H100" s="10"/>
      <c r="I100" s="11"/>
    </row>
    <row r="101" spans="1:9" s="17" customFormat="1" ht="57.75" customHeight="1">
      <c r="A101" s="32" t="s">
        <v>133</v>
      </c>
      <c r="B101" s="37" t="s">
        <v>73</v>
      </c>
      <c r="C101" s="80"/>
      <c r="D101" s="35">
        <v>18460.06</v>
      </c>
      <c r="E101" s="34"/>
      <c r="F101" s="34"/>
      <c r="G101" s="10">
        <v>3277.7</v>
      </c>
      <c r="H101" s="10">
        <v>1.07</v>
      </c>
      <c r="I101" s="11">
        <v>0</v>
      </c>
    </row>
    <row r="102" spans="1:9" s="17" customFormat="1" ht="18.75" customHeight="1">
      <c r="A102" s="28" t="s">
        <v>38</v>
      </c>
      <c r="B102" s="33"/>
      <c r="C102" s="27" t="s">
        <v>167</v>
      </c>
      <c r="D102" s="21">
        <f>D103</f>
        <v>1208.01</v>
      </c>
      <c r="E102" s="21">
        <f>D102/G102</f>
        <v>0.37</v>
      </c>
      <c r="F102" s="21">
        <f>E102/12</f>
        <v>0.03</v>
      </c>
      <c r="G102" s="10">
        <v>3277.7</v>
      </c>
      <c r="H102" s="10">
        <v>1.07</v>
      </c>
      <c r="I102" s="11">
        <v>0.14</v>
      </c>
    </row>
    <row r="103" spans="1:9" s="17" customFormat="1" ht="20.25" customHeight="1">
      <c r="A103" s="32" t="s">
        <v>34</v>
      </c>
      <c r="B103" s="33" t="s">
        <v>14</v>
      </c>
      <c r="C103" s="80"/>
      <c r="D103" s="35">
        <v>1208.01</v>
      </c>
      <c r="E103" s="34"/>
      <c r="F103" s="34"/>
      <c r="G103" s="10">
        <v>3277.7</v>
      </c>
      <c r="H103" s="10">
        <v>1.07</v>
      </c>
      <c r="I103" s="11">
        <v>0.02</v>
      </c>
    </row>
    <row r="104" spans="1:9" s="10" customFormat="1" ht="24" customHeight="1">
      <c r="A104" s="28" t="s">
        <v>42</v>
      </c>
      <c r="B104" s="20"/>
      <c r="C104" s="27" t="s">
        <v>168</v>
      </c>
      <c r="D104" s="21">
        <f>D105+D106</f>
        <v>32724.18</v>
      </c>
      <c r="E104" s="21">
        <f>D104/G104</f>
        <v>9.98</v>
      </c>
      <c r="F104" s="21">
        <f>E104/12</f>
        <v>0.83</v>
      </c>
      <c r="G104" s="10">
        <v>3277.7</v>
      </c>
      <c r="H104" s="10">
        <v>1.07</v>
      </c>
      <c r="I104" s="11">
        <v>0.37</v>
      </c>
    </row>
    <row r="105" spans="1:9" s="17" customFormat="1" ht="54" customHeight="1">
      <c r="A105" s="88" t="s">
        <v>134</v>
      </c>
      <c r="B105" s="37" t="s">
        <v>19</v>
      </c>
      <c r="C105" s="81"/>
      <c r="D105" s="35">
        <v>18660.84</v>
      </c>
      <c r="E105" s="34"/>
      <c r="F105" s="34"/>
      <c r="G105" s="10">
        <v>3277.7</v>
      </c>
      <c r="H105" s="10">
        <v>1.07</v>
      </c>
      <c r="I105" s="11">
        <v>0.03</v>
      </c>
    </row>
    <row r="106" spans="1:9" s="17" customFormat="1" ht="32.25" customHeight="1">
      <c r="A106" s="88" t="s">
        <v>174</v>
      </c>
      <c r="B106" s="37" t="s">
        <v>73</v>
      </c>
      <c r="C106" s="81"/>
      <c r="D106" s="35">
        <v>14063.34</v>
      </c>
      <c r="E106" s="34"/>
      <c r="F106" s="34"/>
      <c r="G106" s="10">
        <v>3277.7</v>
      </c>
      <c r="H106" s="10">
        <v>1.07</v>
      </c>
      <c r="I106" s="11">
        <v>0.34</v>
      </c>
    </row>
    <row r="107" spans="1:9" s="10" customFormat="1" ht="15">
      <c r="A107" s="28" t="s">
        <v>41</v>
      </c>
      <c r="B107" s="20"/>
      <c r="C107" s="27" t="s">
        <v>169</v>
      </c>
      <c r="D107" s="21">
        <f>D108+D109</f>
        <v>25775.67</v>
      </c>
      <c r="E107" s="21">
        <f>D107/G107</f>
        <v>7.86</v>
      </c>
      <c r="F107" s="21">
        <f>E107/12</f>
        <v>0.66</v>
      </c>
      <c r="G107" s="10">
        <v>3277.7</v>
      </c>
      <c r="H107" s="10">
        <v>1.07</v>
      </c>
      <c r="I107" s="11">
        <v>0.47</v>
      </c>
    </row>
    <row r="108" spans="1:9" s="17" customFormat="1" ht="21" customHeight="1">
      <c r="A108" s="32" t="s">
        <v>53</v>
      </c>
      <c r="B108" s="33" t="s">
        <v>47</v>
      </c>
      <c r="C108" s="80"/>
      <c r="D108" s="35">
        <v>19086.96</v>
      </c>
      <c r="E108" s="34"/>
      <c r="F108" s="34"/>
      <c r="G108" s="10">
        <v>3277.7</v>
      </c>
      <c r="H108" s="10">
        <v>1.07</v>
      </c>
      <c r="I108" s="11">
        <v>0.35</v>
      </c>
    </row>
    <row r="109" spans="1:9" s="17" customFormat="1" ht="15.75" thickBot="1">
      <c r="A109" s="32" t="s">
        <v>56</v>
      </c>
      <c r="B109" s="33" t="s">
        <v>47</v>
      </c>
      <c r="C109" s="80"/>
      <c r="D109" s="35">
        <v>6688.71</v>
      </c>
      <c r="E109" s="34"/>
      <c r="F109" s="34"/>
      <c r="G109" s="10">
        <v>3277.7</v>
      </c>
      <c r="H109" s="10">
        <v>1.07</v>
      </c>
      <c r="I109" s="11">
        <v>0.12</v>
      </c>
    </row>
    <row r="110" spans="1:11" s="10" customFormat="1" ht="119.25" thickBot="1">
      <c r="A110" s="92" t="s">
        <v>159</v>
      </c>
      <c r="B110" s="20" t="s">
        <v>9</v>
      </c>
      <c r="C110" s="8"/>
      <c r="D110" s="39">
        <v>50000</v>
      </c>
      <c r="E110" s="30">
        <f>D110/G110</f>
        <v>15.25</v>
      </c>
      <c r="F110" s="39">
        <f>E110/12</f>
        <v>1.27</v>
      </c>
      <c r="G110" s="10">
        <v>3277.7</v>
      </c>
      <c r="H110" s="10">
        <v>1.07</v>
      </c>
      <c r="I110" s="11">
        <v>0.3</v>
      </c>
      <c r="K110" s="11"/>
    </row>
    <row r="111" spans="1:9" s="10" customFormat="1" ht="25.5" customHeight="1" thickBot="1">
      <c r="A111" s="57" t="s">
        <v>74</v>
      </c>
      <c r="B111" s="44" t="s">
        <v>8</v>
      </c>
      <c r="C111" s="84"/>
      <c r="D111" s="43">
        <f>E111*G111</f>
        <v>74731.56</v>
      </c>
      <c r="E111" s="21">
        <f>F111*12</f>
        <v>22.8</v>
      </c>
      <c r="F111" s="42">
        <v>1.9</v>
      </c>
      <c r="G111" s="10">
        <v>3277.7</v>
      </c>
      <c r="I111" s="11"/>
    </row>
    <row r="112" spans="1:9" s="10" customFormat="1" ht="24.75" customHeight="1" thickBot="1">
      <c r="A112" s="40" t="s">
        <v>28</v>
      </c>
      <c r="B112" s="41"/>
      <c r="C112" s="85"/>
      <c r="D112" s="42">
        <f>D15+D28+D39+D40+D47+D48+D49+D50+D60+D61+D62+D63+D78+D89+D95+D102+D104+D107+D110+D111+D41</f>
        <v>885460.63</v>
      </c>
      <c r="E112" s="42">
        <f>E15+E28+E39+E40+E47+E48+E49+E50+E60+E61+E62+E63+E78+E89+E95+E102+E104+E107+E110+E111+E41</f>
        <v>270.15</v>
      </c>
      <c r="F112" s="42">
        <f>F15+F28+F39+F40+F47+F48+F49+F50+F60+F61+F62+F63+F78+F89+F95+F102+F104+F107+F110+F111+F41</f>
        <v>22.52</v>
      </c>
      <c r="G112" s="10">
        <v>3277.7</v>
      </c>
      <c r="I112" s="11"/>
    </row>
    <row r="113" spans="1:9" s="45" customFormat="1" ht="19.5">
      <c r="A113" s="47"/>
      <c r="B113" s="48"/>
      <c r="C113" s="48"/>
      <c r="D113" s="48"/>
      <c r="E113" s="48"/>
      <c r="F113" s="48"/>
      <c r="G113" s="10"/>
      <c r="I113" s="46"/>
    </row>
    <row r="114" spans="1:9" s="50" customFormat="1" ht="15">
      <c r="A114" s="49"/>
      <c r="G114" s="10"/>
      <c r="I114" s="51"/>
    </row>
    <row r="115" spans="1:9" s="50" customFormat="1" ht="15">
      <c r="A115" s="49"/>
      <c r="G115" s="10"/>
      <c r="I115" s="51"/>
    </row>
    <row r="116" spans="1:9" s="50" customFormat="1" ht="15.75" thickBot="1">
      <c r="A116" s="49"/>
      <c r="G116" s="10"/>
      <c r="I116" s="51"/>
    </row>
    <row r="117" spans="1:12" s="10" customFormat="1" ht="19.5" thickBot="1">
      <c r="A117" s="38" t="s">
        <v>62</v>
      </c>
      <c r="B117" s="8"/>
      <c r="C117" s="8"/>
      <c r="D117" s="39">
        <f>D118+D119+D120+D121+D122+D123+D124+D125+D126+D127+D128+D129+D130+D131+D132+D133+D134+D135+D136+D137+D138+D139</f>
        <v>2101816.95</v>
      </c>
      <c r="E117" s="39">
        <f>E118+E119+E120+E121+E122+E123+E124+E125+E126+E127+E128+E129+E130+E131+E132+E133+E134+E135+E136+E137+E138+E139</f>
        <v>641.27</v>
      </c>
      <c r="F117" s="39">
        <f>F118+F119+F120+F121+F122+F123+F124+F125+F126+F127+F128+F129+F130+F131+F132+F133+F134+F135+F136+F137+F138+F139</f>
        <v>53.44</v>
      </c>
      <c r="G117" s="10">
        <v>3277.7</v>
      </c>
      <c r="I117" s="11"/>
      <c r="L117" s="11"/>
    </row>
    <row r="118" spans="1:9" s="17" customFormat="1" ht="15">
      <c r="A118" s="32" t="s">
        <v>75</v>
      </c>
      <c r="B118" s="33"/>
      <c r="C118" s="80"/>
      <c r="D118" s="35">
        <v>41419.47</v>
      </c>
      <c r="E118" s="34">
        <f aca="true" t="shared" si="0" ref="E118:E139">D118/G118</f>
        <v>12.64</v>
      </c>
      <c r="F118" s="24">
        <f>E118/12</f>
        <v>1.05</v>
      </c>
      <c r="G118" s="10">
        <v>3277.7</v>
      </c>
      <c r="I118" s="18"/>
    </row>
    <row r="119" spans="1:9" s="17" customFormat="1" ht="15">
      <c r="A119" s="32" t="s">
        <v>81</v>
      </c>
      <c r="B119" s="33"/>
      <c r="C119" s="80"/>
      <c r="D119" s="35">
        <v>7430.19</v>
      </c>
      <c r="E119" s="34">
        <f t="shared" si="0"/>
        <v>2.27</v>
      </c>
      <c r="F119" s="24">
        <f aca="true" t="shared" si="1" ref="F119:F139">E119/12</f>
        <v>0.19</v>
      </c>
      <c r="G119" s="10">
        <v>3277.7</v>
      </c>
      <c r="I119" s="18"/>
    </row>
    <row r="120" spans="1:9" s="17" customFormat="1" ht="15">
      <c r="A120" s="32" t="s">
        <v>77</v>
      </c>
      <c r="B120" s="33"/>
      <c r="C120" s="80"/>
      <c r="D120" s="35">
        <v>27292.77</v>
      </c>
      <c r="E120" s="34">
        <f t="shared" si="0"/>
        <v>8.33</v>
      </c>
      <c r="F120" s="24">
        <f t="shared" si="1"/>
        <v>0.69</v>
      </c>
      <c r="G120" s="10">
        <v>3277.7</v>
      </c>
      <c r="I120" s="18"/>
    </row>
    <row r="121" spans="1:9" s="17" customFormat="1" ht="15">
      <c r="A121" s="32" t="s">
        <v>78</v>
      </c>
      <c r="B121" s="33"/>
      <c r="C121" s="80"/>
      <c r="D121" s="35">
        <v>739705.76</v>
      </c>
      <c r="E121" s="34">
        <f t="shared" si="0"/>
        <v>225.68</v>
      </c>
      <c r="F121" s="24">
        <f t="shared" si="1"/>
        <v>18.81</v>
      </c>
      <c r="G121" s="10">
        <v>3277.7</v>
      </c>
      <c r="I121" s="18"/>
    </row>
    <row r="122" spans="1:9" s="17" customFormat="1" ht="15">
      <c r="A122" s="32" t="s">
        <v>82</v>
      </c>
      <c r="B122" s="33"/>
      <c r="C122" s="80"/>
      <c r="D122" s="35">
        <v>24897.86</v>
      </c>
      <c r="E122" s="34">
        <f t="shared" si="0"/>
        <v>7.6</v>
      </c>
      <c r="F122" s="24">
        <f t="shared" si="1"/>
        <v>0.63</v>
      </c>
      <c r="G122" s="10">
        <v>3277.7</v>
      </c>
      <c r="I122" s="18"/>
    </row>
    <row r="123" spans="1:9" s="17" customFormat="1" ht="15">
      <c r="A123" s="32" t="s">
        <v>135</v>
      </c>
      <c r="B123" s="33"/>
      <c r="C123" s="80"/>
      <c r="D123" s="35">
        <v>3282.48</v>
      </c>
      <c r="E123" s="34">
        <f t="shared" si="0"/>
        <v>1</v>
      </c>
      <c r="F123" s="24">
        <f t="shared" si="1"/>
        <v>0.08</v>
      </c>
      <c r="G123" s="10">
        <v>3277.7</v>
      </c>
      <c r="I123" s="18"/>
    </row>
    <row r="124" spans="1:9" s="17" customFormat="1" ht="15">
      <c r="A124" s="32" t="s">
        <v>136</v>
      </c>
      <c r="B124" s="33"/>
      <c r="C124" s="80"/>
      <c r="D124" s="35">
        <v>714.09</v>
      </c>
      <c r="E124" s="34">
        <f t="shared" si="0"/>
        <v>0.22</v>
      </c>
      <c r="F124" s="24">
        <f t="shared" si="1"/>
        <v>0.02</v>
      </c>
      <c r="G124" s="10">
        <v>3277.7</v>
      </c>
      <c r="I124" s="18"/>
    </row>
    <row r="125" spans="1:9" s="17" customFormat="1" ht="15">
      <c r="A125" s="32" t="s">
        <v>137</v>
      </c>
      <c r="B125" s="33"/>
      <c r="C125" s="80"/>
      <c r="D125" s="35">
        <v>28682.16</v>
      </c>
      <c r="E125" s="34">
        <f t="shared" si="0"/>
        <v>8.75</v>
      </c>
      <c r="F125" s="24">
        <f t="shared" si="1"/>
        <v>0.73</v>
      </c>
      <c r="G125" s="10">
        <v>3277.7</v>
      </c>
      <c r="I125" s="18"/>
    </row>
    <row r="126" spans="1:9" s="17" customFormat="1" ht="15">
      <c r="A126" s="32" t="s">
        <v>138</v>
      </c>
      <c r="B126" s="33"/>
      <c r="C126" s="80"/>
      <c r="D126" s="35">
        <v>130607.19</v>
      </c>
      <c r="E126" s="34">
        <f t="shared" si="0"/>
        <v>39.85</v>
      </c>
      <c r="F126" s="24">
        <f t="shared" si="1"/>
        <v>3.32</v>
      </c>
      <c r="G126" s="10">
        <v>3277.7</v>
      </c>
      <c r="I126" s="18"/>
    </row>
    <row r="127" spans="1:9" s="17" customFormat="1" ht="15">
      <c r="A127" s="32" t="s">
        <v>139</v>
      </c>
      <c r="B127" s="33"/>
      <c r="C127" s="80"/>
      <c r="D127" s="35">
        <v>31053.75</v>
      </c>
      <c r="E127" s="34">
        <f t="shared" si="0"/>
        <v>9.47</v>
      </c>
      <c r="F127" s="24">
        <f t="shared" si="1"/>
        <v>0.79</v>
      </c>
      <c r="G127" s="10">
        <v>3277.7</v>
      </c>
      <c r="I127" s="18"/>
    </row>
    <row r="128" spans="1:9" s="17" customFormat="1" ht="15" hidden="1">
      <c r="A128" s="32" t="s">
        <v>140</v>
      </c>
      <c r="B128" s="33"/>
      <c r="C128" s="80"/>
      <c r="D128" s="35">
        <v>0</v>
      </c>
      <c r="E128" s="34">
        <f t="shared" si="0"/>
        <v>0</v>
      </c>
      <c r="F128" s="24">
        <f t="shared" si="1"/>
        <v>0</v>
      </c>
      <c r="G128" s="10">
        <v>3277.7</v>
      </c>
      <c r="I128" s="18"/>
    </row>
    <row r="129" spans="1:9" s="17" customFormat="1" ht="15">
      <c r="A129" s="32" t="s">
        <v>141</v>
      </c>
      <c r="B129" s="33"/>
      <c r="C129" s="80"/>
      <c r="D129" s="35">
        <v>5146.63</v>
      </c>
      <c r="E129" s="34">
        <f t="shared" si="0"/>
        <v>1.57</v>
      </c>
      <c r="F129" s="24">
        <f t="shared" si="1"/>
        <v>0.13</v>
      </c>
      <c r="G129" s="10">
        <v>3277.7</v>
      </c>
      <c r="I129" s="18"/>
    </row>
    <row r="130" spans="1:9" s="17" customFormat="1" ht="15">
      <c r="A130" s="32" t="s">
        <v>143</v>
      </c>
      <c r="B130" s="33"/>
      <c r="C130" s="80"/>
      <c r="D130" s="35">
        <v>6614.66</v>
      </c>
      <c r="E130" s="34">
        <f t="shared" si="0"/>
        <v>2.02</v>
      </c>
      <c r="F130" s="24">
        <f t="shared" si="1"/>
        <v>0.17</v>
      </c>
      <c r="G130" s="10">
        <v>3277.7</v>
      </c>
      <c r="I130" s="18"/>
    </row>
    <row r="131" spans="1:9" s="17" customFormat="1" ht="15">
      <c r="A131" s="32" t="s">
        <v>144</v>
      </c>
      <c r="B131" s="33"/>
      <c r="C131" s="80"/>
      <c r="D131" s="35">
        <v>6639.95</v>
      </c>
      <c r="E131" s="34">
        <f t="shared" si="0"/>
        <v>2.03</v>
      </c>
      <c r="F131" s="24">
        <f t="shared" si="1"/>
        <v>0.17</v>
      </c>
      <c r="G131" s="10">
        <v>3277.7</v>
      </c>
      <c r="I131" s="18"/>
    </row>
    <row r="132" spans="1:9" s="17" customFormat="1" ht="27.75" customHeight="1">
      <c r="A132" s="32" t="s">
        <v>146</v>
      </c>
      <c r="B132" s="33"/>
      <c r="C132" s="80"/>
      <c r="D132" s="35">
        <v>5562.5</v>
      </c>
      <c r="E132" s="34">
        <f t="shared" si="0"/>
        <v>1.7</v>
      </c>
      <c r="F132" s="24">
        <f t="shared" si="1"/>
        <v>0.14</v>
      </c>
      <c r="G132" s="10">
        <v>3277.7</v>
      </c>
      <c r="I132" s="18"/>
    </row>
    <row r="133" spans="1:9" s="17" customFormat="1" ht="18" customHeight="1">
      <c r="A133" s="32" t="s">
        <v>147</v>
      </c>
      <c r="B133" s="33"/>
      <c r="C133" s="80"/>
      <c r="D133" s="35">
        <v>34310.74</v>
      </c>
      <c r="E133" s="34">
        <f t="shared" si="0"/>
        <v>10.47</v>
      </c>
      <c r="F133" s="24">
        <f t="shared" si="1"/>
        <v>0.87</v>
      </c>
      <c r="G133" s="10">
        <v>3277.7</v>
      </c>
      <c r="I133" s="18"/>
    </row>
    <row r="134" spans="1:9" s="17" customFormat="1" ht="15.75" customHeight="1">
      <c r="A134" s="32" t="s">
        <v>76</v>
      </c>
      <c r="B134" s="33"/>
      <c r="C134" s="80"/>
      <c r="D134" s="35">
        <v>105748.47</v>
      </c>
      <c r="E134" s="34">
        <f t="shared" si="0"/>
        <v>32.26</v>
      </c>
      <c r="F134" s="24">
        <f t="shared" si="1"/>
        <v>2.69</v>
      </c>
      <c r="G134" s="10">
        <v>3277.7</v>
      </c>
      <c r="I134" s="18"/>
    </row>
    <row r="135" spans="1:9" s="17" customFormat="1" ht="20.25" customHeight="1">
      <c r="A135" s="32" t="s">
        <v>148</v>
      </c>
      <c r="B135" s="33"/>
      <c r="C135" s="80"/>
      <c r="D135" s="35">
        <v>35584.55</v>
      </c>
      <c r="E135" s="34">
        <f t="shared" si="0"/>
        <v>10.86</v>
      </c>
      <c r="F135" s="24">
        <f t="shared" si="1"/>
        <v>0.91</v>
      </c>
      <c r="G135" s="10">
        <v>3277.7</v>
      </c>
      <c r="I135" s="18"/>
    </row>
    <row r="136" spans="1:9" s="17" customFormat="1" ht="20.25" customHeight="1">
      <c r="A136" s="32" t="s">
        <v>149</v>
      </c>
      <c r="B136" s="33"/>
      <c r="C136" s="80"/>
      <c r="D136" s="35">
        <v>24228.73</v>
      </c>
      <c r="E136" s="34">
        <f t="shared" si="0"/>
        <v>7.39</v>
      </c>
      <c r="F136" s="24">
        <f t="shared" si="1"/>
        <v>0.62</v>
      </c>
      <c r="G136" s="10">
        <v>3277.7</v>
      </c>
      <c r="I136" s="18"/>
    </row>
    <row r="137" spans="1:9" s="17" customFormat="1" ht="15">
      <c r="A137" s="32" t="s">
        <v>156</v>
      </c>
      <c r="B137" s="33"/>
      <c r="C137" s="80"/>
      <c r="D137" s="35">
        <v>674900</v>
      </c>
      <c r="E137" s="34">
        <f t="shared" si="0"/>
        <v>205.91</v>
      </c>
      <c r="F137" s="24">
        <f t="shared" si="1"/>
        <v>17.16</v>
      </c>
      <c r="G137" s="10">
        <v>3277.7</v>
      </c>
      <c r="I137" s="18"/>
    </row>
    <row r="138" spans="1:9" s="17" customFormat="1" ht="15">
      <c r="A138" s="87" t="s">
        <v>157</v>
      </c>
      <c r="B138" s="33"/>
      <c r="C138" s="33"/>
      <c r="D138" s="34">
        <v>85885</v>
      </c>
      <c r="E138" s="34">
        <f t="shared" si="0"/>
        <v>26.2</v>
      </c>
      <c r="F138" s="24">
        <f t="shared" si="1"/>
        <v>2.18</v>
      </c>
      <c r="G138" s="10">
        <v>3277.7</v>
      </c>
      <c r="I138" s="18"/>
    </row>
    <row r="139" spans="1:9" s="50" customFormat="1" ht="46.5" customHeight="1">
      <c r="A139" s="90" t="s">
        <v>158</v>
      </c>
      <c r="B139" s="75"/>
      <c r="C139" s="75"/>
      <c r="D139" s="91">
        <v>82110</v>
      </c>
      <c r="E139" s="34">
        <f t="shared" si="0"/>
        <v>25.05</v>
      </c>
      <c r="F139" s="24">
        <f t="shared" si="1"/>
        <v>2.09</v>
      </c>
      <c r="G139" s="10">
        <v>3277.7</v>
      </c>
      <c r="I139" s="51"/>
    </row>
    <row r="140" spans="1:9" s="50" customFormat="1" ht="12.75">
      <c r="A140" s="49"/>
      <c r="I140" s="51"/>
    </row>
    <row r="141" spans="1:9" s="50" customFormat="1" ht="13.5" thickBot="1">
      <c r="A141" s="49"/>
      <c r="I141" s="51"/>
    </row>
    <row r="142" spans="1:9" s="55" customFormat="1" ht="15.75" thickBot="1">
      <c r="A142" s="52" t="s">
        <v>57</v>
      </c>
      <c r="B142" s="53"/>
      <c r="C142" s="53"/>
      <c r="D142" s="54">
        <f>D112+D117</f>
        <v>2987277.58</v>
      </c>
      <c r="E142" s="54">
        <f>E112+E117</f>
        <v>911.42</v>
      </c>
      <c r="F142" s="54">
        <f>F112+F117</f>
        <v>75.96</v>
      </c>
      <c r="I142" s="56"/>
    </row>
    <row r="143" spans="1:9" s="50" customFormat="1" ht="12.75">
      <c r="A143" s="49"/>
      <c r="I143" s="51"/>
    </row>
    <row r="144" spans="1:9" s="50" customFormat="1" ht="12.75">
      <c r="A144" s="49"/>
      <c r="I144" s="51"/>
    </row>
    <row r="145" spans="1:9" s="61" customFormat="1" ht="18.75">
      <c r="A145" s="58"/>
      <c r="B145" s="59"/>
      <c r="C145" s="59"/>
      <c r="D145" s="60"/>
      <c r="E145" s="60"/>
      <c r="F145" s="60"/>
      <c r="I145" s="62"/>
    </row>
    <row r="146" spans="1:9" s="45" customFormat="1" ht="19.5">
      <c r="A146" s="63"/>
      <c r="B146" s="64"/>
      <c r="C146" s="64"/>
      <c r="D146" s="65"/>
      <c r="E146" s="65"/>
      <c r="F146" s="65"/>
      <c r="I146" s="46"/>
    </row>
    <row r="147" spans="1:9" s="50" customFormat="1" ht="14.25">
      <c r="A147" s="110" t="s">
        <v>26</v>
      </c>
      <c r="B147" s="110"/>
      <c r="C147" s="110"/>
      <c r="D147" s="110"/>
      <c r="I147" s="51"/>
    </row>
    <row r="148" s="50" customFormat="1" ht="12.75">
      <c r="I148" s="51"/>
    </row>
    <row r="149" spans="1:9" s="50" customFormat="1" ht="12.75">
      <c r="A149" s="49" t="s">
        <v>27</v>
      </c>
      <c r="I149" s="51"/>
    </row>
    <row r="150" s="50" customFormat="1" ht="12.75">
      <c r="I150" s="51"/>
    </row>
    <row r="151" s="50" customFormat="1" ht="12.75">
      <c r="I151" s="51"/>
    </row>
    <row r="152" s="50" customFormat="1" ht="12.75">
      <c r="I152" s="51"/>
    </row>
    <row r="153" s="50" customFormat="1" ht="12.75">
      <c r="I153" s="51"/>
    </row>
    <row r="154" s="50" customFormat="1" ht="12.75">
      <c r="I154" s="51"/>
    </row>
    <row r="155" s="50" customFormat="1" ht="12.75">
      <c r="I155" s="51"/>
    </row>
    <row r="156" s="50" customFormat="1" ht="12.75">
      <c r="I156" s="51"/>
    </row>
    <row r="157" s="50" customFormat="1" ht="12.75">
      <c r="I157" s="51"/>
    </row>
    <row r="158" s="50" customFormat="1" ht="12.75">
      <c r="I158" s="51"/>
    </row>
    <row r="159" s="50" customFormat="1" ht="12.75">
      <c r="I159" s="51"/>
    </row>
    <row r="160" s="50" customFormat="1" ht="12.75">
      <c r="I160" s="51"/>
    </row>
    <row r="161" s="50" customFormat="1" ht="12.75">
      <c r="I161" s="51"/>
    </row>
    <row r="162" s="50" customFormat="1" ht="12.75">
      <c r="I162" s="51"/>
    </row>
    <row r="163" s="50" customFormat="1" ht="12.75">
      <c r="I163" s="51"/>
    </row>
    <row r="164" s="50" customFormat="1" ht="12.75">
      <c r="I164" s="51"/>
    </row>
    <row r="165" s="50" customFormat="1" ht="12.75">
      <c r="I165" s="51"/>
    </row>
    <row r="166" s="50" customFormat="1" ht="12.75">
      <c r="I166" s="51"/>
    </row>
    <row r="167" s="50" customFormat="1" ht="12.75">
      <c r="I167" s="51"/>
    </row>
  </sheetData>
  <sheetProtection/>
  <mergeCells count="13">
    <mergeCell ref="A147:D147"/>
    <mergeCell ref="A1:F1"/>
    <mergeCell ref="B2:F2"/>
    <mergeCell ref="B3:F3"/>
    <mergeCell ref="B4:F4"/>
    <mergeCell ref="A7:F7"/>
    <mergeCell ref="A9:F9"/>
    <mergeCell ref="A8:F8"/>
    <mergeCell ref="A5:F5"/>
    <mergeCell ref="A6:F6"/>
    <mergeCell ref="A10:F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="75" zoomScaleNormal="75" zoomScalePageLayoutView="0" workbookViewId="0" topLeftCell="A1">
      <selection activeCell="A1" sqref="A1:F13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6.12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11" t="s">
        <v>180</v>
      </c>
      <c r="B1" s="112"/>
      <c r="C1" s="112"/>
      <c r="D1" s="112"/>
      <c r="E1" s="112"/>
      <c r="F1" s="112"/>
    </row>
    <row r="2" spans="2:6" ht="12.75" customHeight="1">
      <c r="B2" s="113"/>
      <c r="C2" s="113"/>
      <c r="D2" s="113"/>
      <c r="E2" s="112"/>
      <c r="F2" s="112"/>
    </row>
    <row r="3" spans="1:6" ht="24" customHeight="1">
      <c r="A3" s="93" t="s">
        <v>85</v>
      </c>
      <c r="B3" s="113" t="s">
        <v>0</v>
      </c>
      <c r="C3" s="113"/>
      <c r="D3" s="113"/>
      <c r="E3" s="112"/>
      <c r="F3" s="112"/>
    </row>
    <row r="4" spans="2:6" ht="14.25" customHeight="1">
      <c r="B4" s="113" t="s">
        <v>181</v>
      </c>
      <c r="C4" s="113"/>
      <c r="D4" s="113"/>
      <c r="E4" s="112"/>
      <c r="F4" s="112"/>
    </row>
    <row r="5" spans="1:9" ht="39.75" customHeight="1" hidden="1">
      <c r="A5" s="101" t="s">
        <v>70</v>
      </c>
      <c r="B5" s="101"/>
      <c r="C5" s="101"/>
      <c r="D5" s="101"/>
      <c r="E5" s="101"/>
      <c r="F5" s="101"/>
      <c r="I5" s="1"/>
    </row>
    <row r="6" spans="1:9" ht="24.75" customHeight="1">
      <c r="A6" s="101"/>
      <c r="B6" s="101"/>
      <c r="C6" s="101"/>
      <c r="D6" s="101"/>
      <c r="E6" s="101"/>
      <c r="F6" s="101"/>
      <c r="I6" s="1"/>
    </row>
    <row r="7" spans="1:9" ht="33" customHeight="1">
      <c r="A7" s="114" t="s">
        <v>86</v>
      </c>
      <c r="B7" s="114"/>
      <c r="C7" s="114"/>
      <c r="D7" s="114"/>
      <c r="E7" s="114"/>
      <c r="F7" s="114"/>
      <c r="I7" s="1"/>
    </row>
    <row r="8" spans="1:9" ht="21" customHeight="1">
      <c r="A8" s="100" t="s">
        <v>150</v>
      </c>
      <c r="B8" s="100"/>
      <c r="C8" s="100"/>
      <c r="D8" s="100"/>
      <c r="E8" s="100"/>
      <c r="F8" s="100"/>
      <c r="I8" s="1"/>
    </row>
    <row r="9" spans="1:6" s="4" customFormat="1" ht="18.75" customHeight="1">
      <c r="A9" s="115" t="s">
        <v>87</v>
      </c>
      <c r="B9" s="115"/>
      <c r="C9" s="115"/>
      <c r="D9" s="115"/>
      <c r="E9" s="116"/>
      <c r="F9" s="116"/>
    </row>
    <row r="10" spans="1:6" s="5" customFormat="1" ht="17.25" customHeight="1">
      <c r="A10" s="102" t="s">
        <v>55</v>
      </c>
      <c r="B10" s="102"/>
      <c r="C10" s="102"/>
      <c r="D10" s="102"/>
      <c r="E10" s="103"/>
      <c r="F10" s="103"/>
    </row>
    <row r="11" spans="1:6" s="4" customFormat="1" ht="30" customHeight="1" thickBot="1">
      <c r="A11" s="104" t="s">
        <v>69</v>
      </c>
      <c r="B11" s="104"/>
      <c r="C11" s="104"/>
      <c r="D11" s="104"/>
      <c r="E11" s="105"/>
      <c r="F11" s="105"/>
    </row>
    <row r="12" spans="1:9" s="10" customFormat="1" ht="139.5" customHeight="1" thickBot="1">
      <c r="A12" s="6" t="s">
        <v>1</v>
      </c>
      <c r="B12" s="7" t="s">
        <v>2</v>
      </c>
      <c r="C12" s="7" t="s">
        <v>96</v>
      </c>
      <c r="D12" s="8" t="s">
        <v>29</v>
      </c>
      <c r="E12" s="8" t="s">
        <v>3</v>
      </c>
      <c r="F12" s="9" t="s">
        <v>4</v>
      </c>
      <c r="I12" s="11"/>
    </row>
    <row r="13" spans="1:9" s="17" customFormat="1" ht="12.75">
      <c r="A13" s="12">
        <v>1</v>
      </c>
      <c r="B13" s="13">
        <v>2</v>
      </c>
      <c r="C13" s="14">
        <v>3</v>
      </c>
      <c r="D13" s="14">
        <v>4</v>
      </c>
      <c r="E13" s="15">
        <v>5</v>
      </c>
      <c r="F13" s="16">
        <v>6</v>
      </c>
      <c r="I13" s="18"/>
    </row>
    <row r="14" spans="1:9" s="17" customFormat="1" ht="49.5" customHeight="1">
      <c r="A14" s="106" t="s">
        <v>5</v>
      </c>
      <c r="B14" s="107"/>
      <c r="C14" s="107"/>
      <c r="D14" s="107"/>
      <c r="E14" s="108"/>
      <c r="F14" s="109"/>
      <c r="I14" s="18"/>
    </row>
    <row r="15" spans="1:9" s="10" customFormat="1" ht="23.25" customHeight="1">
      <c r="A15" s="19" t="s">
        <v>88</v>
      </c>
      <c r="B15" s="20" t="s">
        <v>6</v>
      </c>
      <c r="C15" s="77" t="s">
        <v>151</v>
      </c>
      <c r="D15" s="69">
        <f>E15*G15</f>
        <v>132156.86</v>
      </c>
      <c r="E15" s="21">
        <f>F15*12</f>
        <v>40.32</v>
      </c>
      <c r="F15" s="21">
        <f>F25+F27</f>
        <v>3.36</v>
      </c>
      <c r="G15" s="10">
        <v>3277.7</v>
      </c>
      <c r="H15" s="10">
        <v>1.07</v>
      </c>
      <c r="I15" s="11">
        <v>2.24</v>
      </c>
    </row>
    <row r="16" spans="1:9" s="10" customFormat="1" ht="32.25" customHeight="1">
      <c r="A16" s="22" t="s">
        <v>63</v>
      </c>
      <c r="B16" s="23" t="s">
        <v>64</v>
      </c>
      <c r="C16" s="78"/>
      <c r="D16" s="69"/>
      <c r="E16" s="21"/>
      <c r="F16" s="21"/>
      <c r="I16" s="11"/>
    </row>
    <row r="17" spans="1:9" s="10" customFormat="1" ht="15">
      <c r="A17" s="22" t="s">
        <v>65</v>
      </c>
      <c r="B17" s="23" t="s">
        <v>64</v>
      </c>
      <c r="C17" s="78"/>
      <c r="D17" s="69"/>
      <c r="E17" s="21"/>
      <c r="F17" s="21"/>
      <c r="I17" s="11"/>
    </row>
    <row r="18" spans="1:9" s="10" customFormat="1" ht="126.75" customHeight="1">
      <c r="A18" s="22" t="s">
        <v>89</v>
      </c>
      <c r="B18" s="23" t="s">
        <v>19</v>
      </c>
      <c r="C18" s="78"/>
      <c r="D18" s="69"/>
      <c r="E18" s="21"/>
      <c r="F18" s="21"/>
      <c r="I18" s="11"/>
    </row>
    <row r="19" spans="1:9" s="10" customFormat="1" ht="21.75" customHeight="1">
      <c r="A19" s="22" t="s">
        <v>90</v>
      </c>
      <c r="B19" s="23" t="s">
        <v>64</v>
      </c>
      <c r="C19" s="78"/>
      <c r="D19" s="69"/>
      <c r="E19" s="21"/>
      <c r="F19" s="21"/>
      <c r="I19" s="11"/>
    </row>
    <row r="20" spans="1:9" s="10" customFormat="1" ht="15">
      <c r="A20" s="22" t="s">
        <v>91</v>
      </c>
      <c r="B20" s="23" t="s">
        <v>64</v>
      </c>
      <c r="C20" s="78"/>
      <c r="D20" s="69"/>
      <c r="E20" s="21"/>
      <c r="F20" s="21"/>
      <c r="I20" s="11"/>
    </row>
    <row r="21" spans="1:9" s="25" customFormat="1" ht="27" customHeight="1">
      <c r="A21" s="22" t="s">
        <v>92</v>
      </c>
      <c r="B21" s="23" t="s">
        <v>9</v>
      </c>
      <c r="C21" s="78"/>
      <c r="D21" s="70"/>
      <c r="E21" s="24"/>
      <c r="F21" s="24"/>
      <c r="G21" s="10"/>
      <c r="I21" s="26"/>
    </row>
    <row r="22" spans="1:9" s="25" customFormat="1" ht="15">
      <c r="A22" s="22" t="s">
        <v>93</v>
      </c>
      <c r="B22" s="23" t="s">
        <v>11</v>
      </c>
      <c r="C22" s="78"/>
      <c r="D22" s="70"/>
      <c r="E22" s="24"/>
      <c r="F22" s="24"/>
      <c r="G22" s="10"/>
      <c r="I22" s="26"/>
    </row>
    <row r="23" spans="1:9" s="25" customFormat="1" ht="15" customHeight="1">
      <c r="A23" s="22" t="s">
        <v>94</v>
      </c>
      <c r="B23" s="23" t="s">
        <v>64</v>
      </c>
      <c r="C23" s="78"/>
      <c r="D23" s="70"/>
      <c r="E23" s="24"/>
      <c r="F23" s="24"/>
      <c r="G23" s="10"/>
      <c r="I23" s="26"/>
    </row>
    <row r="24" spans="1:9" s="25" customFormat="1" ht="15">
      <c r="A24" s="22" t="s">
        <v>95</v>
      </c>
      <c r="B24" s="23" t="s">
        <v>14</v>
      </c>
      <c r="C24" s="78"/>
      <c r="D24" s="70"/>
      <c r="E24" s="24"/>
      <c r="F24" s="24"/>
      <c r="G24" s="10"/>
      <c r="I24" s="26"/>
    </row>
    <row r="25" spans="1:9" s="25" customFormat="1" ht="15">
      <c r="A25" s="71" t="s">
        <v>28</v>
      </c>
      <c r="B25" s="67"/>
      <c r="C25" s="79"/>
      <c r="D25" s="70"/>
      <c r="E25" s="24"/>
      <c r="F25" s="21">
        <v>3.24</v>
      </c>
      <c r="G25" s="10">
        <v>3277.7</v>
      </c>
      <c r="I25" s="26"/>
    </row>
    <row r="26" spans="1:9" s="25" customFormat="1" ht="15" customHeight="1">
      <c r="A26" s="66" t="s">
        <v>79</v>
      </c>
      <c r="B26" s="67" t="s">
        <v>64</v>
      </c>
      <c r="C26" s="79"/>
      <c r="D26" s="70"/>
      <c r="E26" s="24"/>
      <c r="F26" s="24">
        <v>0.12</v>
      </c>
      <c r="G26" s="10">
        <v>3277.7</v>
      </c>
      <c r="I26" s="26"/>
    </row>
    <row r="27" spans="1:9" s="25" customFormat="1" ht="15">
      <c r="A27" s="71" t="s">
        <v>28</v>
      </c>
      <c r="B27" s="67"/>
      <c r="C27" s="79"/>
      <c r="D27" s="70"/>
      <c r="E27" s="24"/>
      <c r="F27" s="21">
        <f>F26</f>
        <v>0.12</v>
      </c>
      <c r="G27" s="10">
        <v>3277.7</v>
      </c>
      <c r="I27" s="26"/>
    </row>
    <row r="28" spans="1:9" s="10" customFormat="1" ht="30">
      <c r="A28" s="19" t="s">
        <v>7</v>
      </c>
      <c r="B28" s="27" t="s">
        <v>8</v>
      </c>
      <c r="C28" s="77" t="s">
        <v>152</v>
      </c>
      <c r="D28" s="69">
        <f>E28*G28</f>
        <v>107377.45</v>
      </c>
      <c r="E28" s="21">
        <f>F28*12</f>
        <v>32.76</v>
      </c>
      <c r="F28" s="21">
        <v>2.73</v>
      </c>
      <c r="G28" s="10">
        <v>3277.7</v>
      </c>
      <c r="H28" s="10">
        <v>1.07</v>
      </c>
      <c r="I28" s="11">
        <v>1.96</v>
      </c>
    </row>
    <row r="29" spans="1:9" s="10" customFormat="1" ht="15">
      <c r="A29" s="22" t="s">
        <v>97</v>
      </c>
      <c r="B29" s="23" t="s">
        <v>8</v>
      </c>
      <c r="C29" s="78"/>
      <c r="D29" s="69"/>
      <c r="E29" s="21"/>
      <c r="F29" s="21"/>
      <c r="G29" s="10">
        <v>3277.7</v>
      </c>
      <c r="I29" s="11"/>
    </row>
    <row r="30" spans="1:9" s="10" customFormat="1" ht="15">
      <c r="A30" s="22" t="s">
        <v>98</v>
      </c>
      <c r="B30" s="23" t="s">
        <v>99</v>
      </c>
      <c r="C30" s="78"/>
      <c r="D30" s="69"/>
      <c r="E30" s="21"/>
      <c r="F30" s="21"/>
      <c r="G30" s="10">
        <v>3277.7</v>
      </c>
      <c r="I30" s="11"/>
    </row>
    <row r="31" spans="1:9" s="10" customFormat="1" ht="15">
      <c r="A31" s="22" t="s">
        <v>100</v>
      </c>
      <c r="B31" s="23" t="s">
        <v>101</v>
      </c>
      <c r="C31" s="78"/>
      <c r="D31" s="69"/>
      <c r="E31" s="21"/>
      <c r="F31" s="21"/>
      <c r="G31" s="10">
        <v>3277.7</v>
      </c>
      <c r="I31" s="11"/>
    </row>
    <row r="32" spans="1:9" s="10" customFormat="1" ht="15">
      <c r="A32" s="22" t="s">
        <v>58</v>
      </c>
      <c r="B32" s="23" t="s">
        <v>8</v>
      </c>
      <c r="C32" s="78"/>
      <c r="D32" s="69"/>
      <c r="E32" s="21"/>
      <c r="F32" s="21"/>
      <c r="G32" s="10">
        <v>3277.7</v>
      </c>
      <c r="I32" s="11"/>
    </row>
    <row r="33" spans="1:9" s="10" customFormat="1" ht="25.5">
      <c r="A33" s="22" t="s">
        <v>59</v>
      </c>
      <c r="B33" s="23" t="s">
        <v>9</v>
      </c>
      <c r="C33" s="78"/>
      <c r="D33" s="69"/>
      <c r="E33" s="21"/>
      <c r="F33" s="21"/>
      <c r="G33" s="10">
        <v>3277.7</v>
      </c>
      <c r="I33" s="11"/>
    </row>
    <row r="34" spans="1:9" s="10" customFormat="1" ht="15">
      <c r="A34" s="22" t="s">
        <v>66</v>
      </c>
      <c r="B34" s="23" t="s">
        <v>8</v>
      </c>
      <c r="C34" s="78"/>
      <c r="D34" s="69"/>
      <c r="E34" s="21"/>
      <c r="F34" s="21"/>
      <c r="G34" s="10">
        <v>3277.7</v>
      </c>
      <c r="I34" s="11"/>
    </row>
    <row r="35" spans="1:9" s="10" customFormat="1" ht="15">
      <c r="A35" s="22" t="s">
        <v>67</v>
      </c>
      <c r="B35" s="23" t="s">
        <v>8</v>
      </c>
      <c r="C35" s="78"/>
      <c r="D35" s="69"/>
      <c r="E35" s="21"/>
      <c r="F35" s="21"/>
      <c r="G35" s="10">
        <v>3277.7</v>
      </c>
      <c r="I35" s="11"/>
    </row>
    <row r="36" spans="1:9" s="10" customFormat="1" ht="25.5">
      <c r="A36" s="22" t="s">
        <v>68</v>
      </c>
      <c r="B36" s="23" t="s">
        <v>60</v>
      </c>
      <c r="C36" s="78"/>
      <c r="D36" s="69"/>
      <c r="E36" s="21"/>
      <c r="F36" s="21"/>
      <c r="G36" s="10">
        <v>3277.7</v>
      </c>
      <c r="I36" s="11"/>
    </row>
    <row r="37" spans="1:9" s="10" customFormat="1" ht="25.5">
      <c r="A37" s="22" t="s">
        <v>102</v>
      </c>
      <c r="B37" s="23" t="s">
        <v>9</v>
      </c>
      <c r="C37" s="78"/>
      <c r="D37" s="69"/>
      <c r="E37" s="21"/>
      <c r="F37" s="21"/>
      <c r="G37" s="10">
        <v>3277.7</v>
      </c>
      <c r="I37" s="11"/>
    </row>
    <row r="38" spans="1:9" s="10" customFormat="1" ht="29.25" customHeight="1">
      <c r="A38" s="22" t="s">
        <v>103</v>
      </c>
      <c r="B38" s="23" t="s">
        <v>8</v>
      </c>
      <c r="C38" s="78"/>
      <c r="D38" s="69"/>
      <c r="E38" s="21"/>
      <c r="F38" s="21"/>
      <c r="G38" s="10">
        <v>3277.7</v>
      </c>
      <c r="I38" s="11"/>
    </row>
    <row r="39" spans="1:9" s="29" customFormat="1" ht="18.75" customHeight="1">
      <c r="A39" s="28" t="s">
        <v>10</v>
      </c>
      <c r="B39" s="20" t="s">
        <v>11</v>
      </c>
      <c r="C39" s="77" t="s">
        <v>151</v>
      </c>
      <c r="D39" s="69">
        <f>E39*G39</f>
        <v>32645.89</v>
      </c>
      <c r="E39" s="21">
        <f>F39*12</f>
        <v>9.96</v>
      </c>
      <c r="F39" s="21">
        <v>0.83</v>
      </c>
      <c r="G39" s="10">
        <v>3277.7</v>
      </c>
      <c r="H39" s="10">
        <v>1.07</v>
      </c>
      <c r="I39" s="11">
        <v>0.6</v>
      </c>
    </row>
    <row r="40" spans="1:9" s="10" customFormat="1" ht="18.75" customHeight="1">
      <c r="A40" s="28" t="s">
        <v>12</v>
      </c>
      <c r="B40" s="20" t="s">
        <v>13</v>
      </c>
      <c r="C40" s="77" t="s">
        <v>151</v>
      </c>
      <c r="D40" s="69">
        <f>E40*G40</f>
        <v>106197.48</v>
      </c>
      <c r="E40" s="21">
        <f>F40*12</f>
        <v>32.4</v>
      </c>
      <c r="F40" s="21">
        <v>2.7</v>
      </c>
      <c r="G40" s="10">
        <v>3277.7</v>
      </c>
      <c r="H40" s="10">
        <v>1.07</v>
      </c>
      <c r="I40" s="11">
        <v>1.94</v>
      </c>
    </row>
    <row r="41" spans="1:9" s="10" customFormat="1" ht="18.75" customHeight="1">
      <c r="A41" s="28" t="s">
        <v>104</v>
      </c>
      <c r="B41" s="20" t="s">
        <v>8</v>
      </c>
      <c r="C41" s="77" t="s">
        <v>160</v>
      </c>
      <c r="D41" s="69">
        <v>0</v>
      </c>
      <c r="E41" s="21">
        <f>D41/G41</f>
        <v>0</v>
      </c>
      <c r="F41" s="21">
        <f>E41/12</f>
        <v>0</v>
      </c>
      <c r="G41" s="10">
        <v>3277.7</v>
      </c>
      <c r="I41" s="11"/>
    </row>
    <row r="42" spans="1:9" s="10" customFormat="1" ht="18.75" customHeight="1">
      <c r="A42" s="22" t="s">
        <v>105</v>
      </c>
      <c r="B42" s="23" t="s">
        <v>19</v>
      </c>
      <c r="C42" s="77"/>
      <c r="D42" s="69"/>
      <c r="E42" s="21"/>
      <c r="F42" s="21"/>
      <c r="G42" s="10">
        <v>3277.7</v>
      </c>
      <c r="I42" s="11"/>
    </row>
    <row r="43" spans="1:9" s="10" customFormat="1" ht="18.75" customHeight="1">
      <c r="A43" s="22" t="s">
        <v>106</v>
      </c>
      <c r="B43" s="23" t="s">
        <v>14</v>
      </c>
      <c r="C43" s="77"/>
      <c r="D43" s="69"/>
      <c r="E43" s="21"/>
      <c r="F43" s="21"/>
      <c r="G43" s="10">
        <v>3277.7</v>
      </c>
      <c r="I43" s="11"/>
    </row>
    <row r="44" spans="1:9" s="10" customFormat="1" ht="18.75" customHeight="1">
      <c r="A44" s="22" t="s">
        <v>107</v>
      </c>
      <c r="B44" s="23" t="s">
        <v>108</v>
      </c>
      <c r="C44" s="77"/>
      <c r="D44" s="69"/>
      <c r="E44" s="21"/>
      <c r="F44" s="21"/>
      <c r="G44" s="10">
        <v>3277.7</v>
      </c>
      <c r="I44" s="11"/>
    </row>
    <row r="45" spans="1:9" s="10" customFormat="1" ht="18.75" customHeight="1">
      <c r="A45" s="22" t="s">
        <v>109</v>
      </c>
      <c r="B45" s="23" t="s">
        <v>110</v>
      </c>
      <c r="C45" s="77"/>
      <c r="D45" s="69"/>
      <c r="E45" s="21"/>
      <c r="F45" s="21"/>
      <c r="G45" s="10">
        <v>3277.7</v>
      </c>
      <c r="I45" s="11"/>
    </row>
    <row r="46" spans="1:9" s="10" customFormat="1" ht="18.75" customHeight="1">
      <c r="A46" s="22" t="s">
        <v>111</v>
      </c>
      <c r="B46" s="23" t="s">
        <v>108</v>
      </c>
      <c r="C46" s="77"/>
      <c r="D46" s="69"/>
      <c r="E46" s="21"/>
      <c r="F46" s="21"/>
      <c r="G46" s="10">
        <v>3277.7</v>
      </c>
      <c r="I46" s="11"/>
    </row>
    <row r="47" spans="1:9" s="17" customFormat="1" ht="33" customHeight="1">
      <c r="A47" s="28" t="s">
        <v>112</v>
      </c>
      <c r="B47" s="20" t="s">
        <v>6</v>
      </c>
      <c r="C47" s="77" t="s">
        <v>153</v>
      </c>
      <c r="D47" s="69">
        <v>2246.78</v>
      </c>
      <c r="E47" s="21">
        <f>D47/G47</f>
        <v>0.69</v>
      </c>
      <c r="F47" s="21">
        <f>E47/12</f>
        <v>0.06</v>
      </c>
      <c r="G47" s="10">
        <v>3277.7</v>
      </c>
      <c r="H47" s="10">
        <v>1.07</v>
      </c>
      <c r="I47" s="11">
        <v>0.04</v>
      </c>
    </row>
    <row r="48" spans="1:9" s="17" customFormat="1" ht="36" customHeight="1">
      <c r="A48" s="28" t="s">
        <v>113</v>
      </c>
      <c r="B48" s="20" t="s">
        <v>6</v>
      </c>
      <c r="C48" s="77" t="s">
        <v>153</v>
      </c>
      <c r="D48" s="69">
        <v>2246.78</v>
      </c>
      <c r="E48" s="21">
        <f>D48/G48</f>
        <v>0.69</v>
      </c>
      <c r="F48" s="21">
        <f>E48/12</f>
        <v>0.06</v>
      </c>
      <c r="G48" s="10">
        <v>3277.7</v>
      </c>
      <c r="H48" s="10">
        <v>1.07</v>
      </c>
      <c r="I48" s="11">
        <v>0.04</v>
      </c>
    </row>
    <row r="49" spans="1:9" s="17" customFormat="1" ht="33" customHeight="1">
      <c r="A49" s="28" t="s">
        <v>114</v>
      </c>
      <c r="B49" s="20" t="s">
        <v>6</v>
      </c>
      <c r="C49" s="77" t="s">
        <v>153</v>
      </c>
      <c r="D49" s="69">
        <v>14185.73</v>
      </c>
      <c r="E49" s="21">
        <f>D49/G49</f>
        <v>4.33</v>
      </c>
      <c r="F49" s="21">
        <f>E49/12</f>
        <v>0.36</v>
      </c>
      <c r="G49" s="10">
        <v>3277.7</v>
      </c>
      <c r="H49" s="10">
        <v>1.07</v>
      </c>
      <c r="I49" s="11">
        <v>0.26</v>
      </c>
    </row>
    <row r="50" spans="1:9" s="17" customFormat="1" ht="30">
      <c r="A50" s="28" t="s">
        <v>20</v>
      </c>
      <c r="B50" s="20"/>
      <c r="C50" s="77" t="s">
        <v>161</v>
      </c>
      <c r="D50" s="69">
        <f>E50*G50</f>
        <v>7866.48</v>
      </c>
      <c r="E50" s="21">
        <f>F50*12</f>
        <v>2.4</v>
      </c>
      <c r="F50" s="21">
        <v>0.2</v>
      </c>
      <c r="G50" s="10">
        <v>3277.7</v>
      </c>
      <c r="H50" s="10">
        <v>1.07</v>
      </c>
      <c r="I50" s="11">
        <v>0.14</v>
      </c>
    </row>
    <row r="51" spans="1:9" s="17" customFormat="1" ht="30.75" customHeight="1">
      <c r="A51" s="88" t="s">
        <v>115</v>
      </c>
      <c r="B51" s="89" t="s">
        <v>73</v>
      </c>
      <c r="C51" s="77"/>
      <c r="D51" s="69"/>
      <c r="E51" s="21"/>
      <c r="F51" s="21"/>
      <c r="G51" s="10">
        <v>3277.7</v>
      </c>
      <c r="H51" s="10"/>
      <c r="I51" s="11"/>
    </row>
    <row r="52" spans="1:9" s="17" customFormat="1" ht="31.5" customHeight="1">
      <c r="A52" s="88" t="s">
        <v>116</v>
      </c>
      <c r="B52" s="89" t="s">
        <v>73</v>
      </c>
      <c r="C52" s="77"/>
      <c r="D52" s="69"/>
      <c r="E52" s="21"/>
      <c r="F52" s="21"/>
      <c r="G52" s="10">
        <v>3277.7</v>
      </c>
      <c r="H52" s="10"/>
      <c r="I52" s="11"/>
    </row>
    <row r="53" spans="1:9" s="17" customFormat="1" ht="17.25" customHeight="1">
      <c r="A53" s="88" t="s">
        <v>117</v>
      </c>
      <c r="B53" s="89" t="s">
        <v>64</v>
      </c>
      <c r="C53" s="77"/>
      <c r="D53" s="69"/>
      <c r="E53" s="21"/>
      <c r="F53" s="21"/>
      <c r="G53" s="10">
        <v>3277.7</v>
      </c>
      <c r="H53" s="10"/>
      <c r="I53" s="11"/>
    </row>
    <row r="54" spans="1:9" s="17" customFormat="1" ht="21" customHeight="1">
      <c r="A54" s="88" t="s">
        <v>118</v>
      </c>
      <c r="B54" s="89" t="s">
        <v>73</v>
      </c>
      <c r="C54" s="77"/>
      <c r="D54" s="69"/>
      <c r="E54" s="21"/>
      <c r="F54" s="21"/>
      <c r="G54" s="10">
        <v>3277.7</v>
      </c>
      <c r="H54" s="10"/>
      <c r="I54" s="11"/>
    </row>
    <row r="55" spans="1:9" s="17" customFormat="1" ht="25.5">
      <c r="A55" s="88" t="s">
        <v>119</v>
      </c>
      <c r="B55" s="89" t="s">
        <v>73</v>
      </c>
      <c r="C55" s="77"/>
      <c r="D55" s="69"/>
      <c r="E55" s="21"/>
      <c r="F55" s="21"/>
      <c r="G55" s="10">
        <v>3277.7</v>
      </c>
      <c r="H55" s="10"/>
      <c r="I55" s="11"/>
    </row>
    <row r="56" spans="1:9" s="17" customFormat="1" ht="15">
      <c r="A56" s="88" t="s">
        <v>120</v>
      </c>
      <c r="B56" s="89" t="s">
        <v>73</v>
      </c>
      <c r="C56" s="77"/>
      <c r="D56" s="69"/>
      <c r="E56" s="21"/>
      <c r="F56" s="21"/>
      <c r="G56" s="10">
        <v>3277.7</v>
      </c>
      <c r="H56" s="10"/>
      <c r="I56" s="11"/>
    </row>
    <row r="57" spans="1:9" s="17" customFormat="1" ht="25.5">
      <c r="A57" s="88" t="s">
        <v>121</v>
      </c>
      <c r="B57" s="89" t="s">
        <v>73</v>
      </c>
      <c r="C57" s="77"/>
      <c r="D57" s="69"/>
      <c r="E57" s="21"/>
      <c r="F57" s="21"/>
      <c r="G57" s="10">
        <v>3277.7</v>
      </c>
      <c r="H57" s="10"/>
      <c r="I57" s="11"/>
    </row>
    <row r="58" spans="1:9" s="17" customFormat="1" ht="20.25" customHeight="1">
      <c r="A58" s="88" t="s">
        <v>122</v>
      </c>
      <c r="B58" s="89" t="s">
        <v>73</v>
      </c>
      <c r="C58" s="77"/>
      <c r="D58" s="69"/>
      <c r="E58" s="21"/>
      <c r="F58" s="21"/>
      <c r="G58" s="10">
        <v>3277.7</v>
      </c>
      <c r="H58" s="10"/>
      <c r="I58" s="11"/>
    </row>
    <row r="59" spans="1:9" s="17" customFormat="1" ht="24.75" customHeight="1">
      <c r="A59" s="88" t="s">
        <v>123</v>
      </c>
      <c r="B59" s="89" t="s">
        <v>73</v>
      </c>
      <c r="C59" s="77"/>
      <c r="D59" s="69"/>
      <c r="E59" s="21"/>
      <c r="F59" s="21"/>
      <c r="G59" s="10">
        <v>3277.7</v>
      </c>
      <c r="H59" s="10"/>
      <c r="I59" s="11"/>
    </row>
    <row r="60" spans="1:9" s="10" customFormat="1" ht="17.25" customHeight="1">
      <c r="A60" s="28" t="s">
        <v>22</v>
      </c>
      <c r="B60" s="20" t="s">
        <v>23</v>
      </c>
      <c r="C60" s="77" t="s">
        <v>162</v>
      </c>
      <c r="D60" s="69">
        <f>E60*G60</f>
        <v>2753.27</v>
      </c>
      <c r="E60" s="21">
        <f>F60*12</f>
        <v>0.84</v>
      </c>
      <c r="F60" s="21">
        <v>0.07</v>
      </c>
      <c r="G60" s="10">
        <v>3277.7</v>
      </c>
      <c r="H60" s="10">
        <v>1.07</v>
      </c>
      <c r="I60" s="11">
        <v>0.03</v>
      </c>
    </row>
    <row r="61" spans="1:9" s="10" customFormat="1" ht="21" customHeight="1">
      <c r="A61" s="28" t="s">
        <v>24</v>
      </c>
      <c r="B61" s="31" t="s">
        <v>25</v>
      </c>
      <c r="C61" s="20" t="s">
        <v>162</v>
      </c>
      <c r="D61" s="69">
        <v>1730.63</v>
      </c>
      <c r="E61" s="21">
        <f>D61/G61</f>
        <v>0.53</v>
      </c>
      <c r="F61" s="21">
        <f>E61/12</f>
        <v>0.04</v>
      </c>
      <c r="G61" s="10">
        <v>3277.7</v>
      </c>
      <c r="H61" s="10">
        <v>1.07</v>
      </c>
      <c r="I61" s="11">
        <v>0.02</v>
      </c>
    </row>
    <row r="62" spans="1:9" s="29" customFormat="1" ht="30">
      <c r="A62" s="28" t="s">
        <v>21</v>
      </c>
      <c r="B62" s="20"/>
      <c r="C62" s="20" t="s">
        <v>154</v>
      </c>
      <c r="D62" s="69">
        <v>2849.1</v>
      </c>
      <c r="E62" s="21">
        <f>D62/G62</f>
        <v>0.87</v>
      </c>
      <c r="F62" s="21">
        <f>E62/12</f>
        <v>0.07</v>
      </c>
      <c r="G62" s="10">
        <v>3277.7</v>
      </c>
      <c r="H62" s="10">
        <v>1.07</v>
      </c>
      <c r="I62" s="11">
        <v>0.03</v>
      </c>
    </row>
    <row r="63" spans="1:9" s="29" customFormat="1" ht="18.75" customHeight="1">
      <c r="A63" s="28" t="s">
        <v>30</v>
      </c>
      <c r="B63" s="20"/>
      <c r="C63" s="27" t="s">
        <v>163</v>
      </c>
      <c r="D63" s="72">
        <f>D64+D65+D66+D67+D68+D69+D70+D71+D72+D73+D75+D74+D76</f>
        <v>21259.24</v>
      </c>
      <c r="E63" s="21">
        <f>D63/G63</f>
        <v>6.49</v>
      </c>
      <c r="F63" s="21">
        <f>E63/12</f>
        <v>0.54</v>
      </c>
      <c r="G63" s="10">
        <v>3277.7</v>
      </c>
      <c r="H63" s="10">
        <v>1.07</v>
      </c>
      <c r="I63" s="11">
        <v>0.59</v>
      </c>
    </row>
    <row r="64" spans="1:11" s="17" customFormat="1" ht="25.5" customHeight="1">
      <c r="A64" s="32" t="s">
        <v>83</v>
      </c>
      <c r="B64" s="33" t="s">
        <v>14</v>
      </c>
      <c r="C64" s="80"/>
      <c r="D64" s="73">
        <v>685.01</v>
      </c>
      <c r="E64" s="34"/>
      <c r="F64" s="34"/>
      <c r="G64" s="10">
        <v>3277.7</v>
      </c>
      <c r="H64" s="10">
        <v>1.07</v>
      </c>
      <c r="I64" s="11">
        <v>0.01</v>
      </c>
      <c r="K64" s="18"/>
    </row>
    <row r="65" spans="1:9" s="17" customFormat="1" ht="15">
      <c r="A65" s="32" t="s">
        <v>15</v>
      </c>
      <c r="B65" s="33" t="s">
        <v>19</v>
      </c>
      <c r="C65" s="80"/>
      <c r="D65" s="73">
        <v>505.42</v>
      </c>
      <c r="E65" s="34"/>
      <c r="F65" s="34"/>
      <c r="G65" s="10">
        <v>3277.7</v>
      </c>
      <c r="H65" s="10">
        <v>1.07</v>
      </c>
      <c r="I65" s="11">
        <v>0.01</v>
      </c>
    </row>
    <row r="66" spans="1:9" s="17" customFormat="1" ht="15">
      <c r="A66" s="32" t="s">
        <v>80</v>
      </c>
      <c r="B66" s="37" t="s">
        <v>14</v>
      </c>
      <c r="C66" s="81"/>
      <c r="D66" s="73">
        <v>900.62</v>
      </c>
      <c r="E66" s="34"/>
      <c r="F66" s="34"/>
      <c r="G66" s="10">
        <v>3277.7</v>
      </c>
      <c r="H66" s="10"/>
      <c r="I66" s="11"/>
    </row>
    <row r="67" spans="1:9" s="17" customFormat="1" ht="15">
      <c r="A67" s="32" t="s">
        <v>171</v>
      </c>
      <c r="B67" s="37" t="s">
        <v>51</v>
      </c>
      <c r="C67" s="80"/>
      <c r="D67" s="35">
        <v>0</v>
      </c>
      <c r="E67" s="34"/>
      <c r="F67" s="34"/>
      <c r="G67" s="10">
        <v>3277.7</v>
      </c>
      <c r="H67" s="10">
        <v>1.07</v>
      </c>
      <c r="I67" s="11">
        <v>0.18</v>
      </c>
    </row>
    <row r="68" spans="1:9" s="17" customFormat="1" ht="15">
      <c r="A68" s="32" t="s">
        <v>170</v>
      </c>
      <c r="B68" s="74" t="s">
        <v>14</v>
      </c>
      <c r="C68" s="82"/>
      <c r="D68" s="35">
        <v>1851.38</v>
      </c>
      <c r="E68" s="34"/>
      <c r="F68" s="34"/>
      <c r="G68" s="10">
        <v>3277.7</v>
      </c>
      <c r="H68" s="10"/>
      <c r="I68" s="11"/>
    </row>
    <row r="69" spans="1:9" s="17" customFormat="1" ht="15">
      <c r="A69" s="32" t="s">
        <v>46</v>
      </c>
      <c r="B69" s="33" t="s">
        <v>14</v>
      </c>
      <c r="C69" s="80"/>
      <c r="D69" s="73">
        <v>963.17</v>
      </c>
      <c r="E69" s="34"/>
      <c r="F69" s="34"/>
      <c r="G69" s="10">
        <v>3277.7</v>
      </c>
      <c r="H69" s="10">
        <v>1.07</v>
      </c>
      <c r="I69" s="11">
        <v>0.02</v>
      </c>
    </row>
    <row r="70" spans="1:9" s="17" customFormat="1" ht="15">
      <c r="A70" s="32" t="s">
        <v>16</v>
      </c>
      <c r="B70" s="33" t="s">
        <v>14</v>
      </c>
      <c r="C70" s="80"/>
      <c r="D70" s="73">
        <v>4294.09</v>
      </c>
      <c r="E70" s="34"/>
      <c r="F70" s="34"/>
      <c r="G70" s="10">
        <v>3277.7</v>
      </c>
      <c r="H70" s="10">
        <v>1.07</v>
      </c>
      <c r="I70" s="11">
        <v>0.07</v>
      </c>
    </row>
    <row r="71" spans="1:9" s="17" customFormat="1" ht="15">
      <c r="A71" s="32" t="s">
        <v>17</v>
      </c>
      <c r="B71" s="33" t="s">
        <v>14</v>
      </c>
      <c r="C71" s="80"/>
      <c r="D71" s="73">
        <v>1010.85</v>
      </c>
      <c r="E71" s="34"/>
      <c r="F71" s="34"/>
      <c r="G71" s="10">
        <v>3277.7</v>
      </c>
      <c r="H71" s="10">
        <v>1.07</v>
      </c>
      <c r="I71" s="11">
        <v>0.02</v>
      </c>
    </row>
    <row r="72" spans="1:9" s="17" customFormat="1" ht="15">
      <c r="A72" s="32" t="s">
        <v>43</v>
      </c>
      <c r="B72" s="33" t="s">
        <v>14</v>
      </c>
      <c r="C72" s="80"/>
      <c r="D72" s="73">
        <v>481.57</v>
      </c>
      <c r="E72" s="34"/>
      <c r="F72" s="34"/>
      <c r="G72" s="10">
        <v>3277.7</v>
      </c>
      <c r="H72" s="10">
        <v>1.07</v>
      </c>
      <c r="I72" s="11">
        <v>0.01</v>
      </c>
    </row>
    <row r="73" spans="1:9" s="17" customFormat="1" ht="15">
      <c r="A73" s="32" t="s">
        <v>44</v>
      </c>
      <c r="B73" s="33" t="s">
        <v>19</v>
      </c>
      <c r="C73" s="80"/>
      <c r="D73" s="73">
        <v>1926.35</v>
      </c>
      <c r="E73" s="34"/>
      <c r="F73" s="34"/>
      <c r="G73" s="10">
        <v>3277.7</v>
      </c>
      <c r="H73" s="10">
        <v>1.07</v>
      </c>
      <c r="I73" s="11">
        <v>0.03</v>
      </c>
    </row>
    <row r="74" spans="1:9" s="17" customFormat="1" ht="25.5">
      <c r="A74" s="32" t="s">
        <v>18</v>
      </c>
      <c r="B74" s="33" t="s">
        <v>14</v>
      </c>
      <c r="C74" s="80"/>
      <c r="D74" s="73">
        <v>3139.37</v>
      </c>
      <c r="E74" s="34"/>
      <c r="F74" s="34"/>
      <c r="G74" s="10">
        <v>3277.7</v>
      </c>
      <c r="H74" s="10">
        <v>1.07</v>
      </c>
      <c r="I74" s="11">
        <v>0.05</v>
      </c>
    </row>
    <row r="75" spans="1:9" s="17" customFormat="1" ht="25.5">
      <c r="A75" s="32" t="s">
        <v>84</v>
      </c>
      <c r="B75" s="33" t="s">
        <v>14</v>
      </c>
      <c r="C75" s="80"/>
      <c r="D75" s="73">
        <v>3837.45</v>
      </c>
      <c r="E75" s="34"/>
      <c r="F75" s="34"/>
      <c r="G75" s="10">
        <v>3277.7</v>
      </c>
      <c r="H75" s="10">
        <v>1.07</v>
      </c>
      <c r="I75" s="11">
        <v>0.01</v>
      </c>
    </row>
    <row r="76" spans="1:9" s="17" customFormat="1" ht="24.75" customHeight="1">
      <c r="A76" s="32" t="s">
        <v>125</v>
      </c>
      <c r="B76" s="37" t="s">
        <v>51</v>
      </c>
      <c r="C76" s="80"/>
      <c r="D76" s="73">
        <v>1663.96</v>
      </c>
      <c r="E76" s="34"/>
      <c r="F76" s="34"/>
      <c r="G76" s="10">
        <v>3277.7</v>
      </c>
      <c r="H76" s="10"/>
      <c r="I76" s="11"/>
    </row>
    <row r="77" spans="1:9" s="17" customFormat="1" ht="0.75" customHeight="1">
      <c r="A77" s="32" t="s">
        <v>71</v>
      </c>
      <c r="B77" s="37" t="s">
        <v>9</v>
      </c>
      <c r="C77" s="81"/>
      <c r="D77" s="73">
        <v>0</v>
      </c>
      <c r="E77" s="34"/>
      <c r="F77" s="34"/>
      <c r="G77" s="10">
        <v>3277.7</v>
      </c>
      <c r="H77" s="10">
        <v>1.07</v>
      </c>
      <c r="I77" s="11">
        <v>0.03</v>
      </c>
    </row>
    <row r="78" spans="1:11" s="29" customFormat="1" ht="30">
      <c r="A78" s="28" t="s">
        <v>35</v>
      </c>
      <c r="B78" s="20"/>
      <c r="C78" s="27" t="s">
        <v>164</v>
      </c>
      <c r="D78" s="72">
        <f>D79+D80+D82+D83+D84+D85+D86+D87+D88</f>
        <v>21318.5</v>
      </c>
      <c r="E78" s="21">
        <f>D78/G78</f>
        <v>6.5</v>
      </c>
      <c r="F78" s="21">
        <f>E78/12</f>
        <v>0.54</v>
      </c>
      <c r="G78" s="10">
        <v>3277.7</v>
      </c>
      <c r="H78" s="10">
        <v>1.07</v>
      </c>
      <c r="I78" s="11">
        <v>0.65</v>
      </c>
      <c r="K78" s="68"/>
    </row>
    <row r="79" spans="1:9" s="17" customFormat="1" ht="15">
      <c r="A79" s="32" t="s">
        <v>31</v>
      </c>
      <c r="B79" s="33" t="s">
        <v>47</v>
      </c>
      <c r="C79" s="80"/>
      <c r="D79" s="73">
        <v>2889.52</v>
      </c>
      <c r="E79" s="34"/>
      <c r="F79" s="34"/>
      <c r="G79" s="10">
        <v>3277.7</v>
      </c>
      <c r="H79" s="10">
        <v>1.07</v>
      </c>
      <c r="I79" s="11">
        <v>0.05</v>
      </c>
    </row>
    <row r="80" spans="1:9" s="17" customFormat="1" ht="25.5">
      <c r="A80" s="32" t="s">
        <v>32</v>
      </c>
      <c r="B80" s="33" t="s">
        <v>39</v>
      </c>
      <c r="C80" s="80"/>
      <c r="D80" s="73">
        <v>1926.35</v>
      </c>
      <c r="E80" s="34"/>
      <c r="F80" s="34"/>
      <c r="G80" s="10">
        <v>3277.7</v>
      </c>
      <c r="H80" s="10">
        <v>1.07</v>
      </c>
      <c r="I80" s="11">
        <v>0.03</v>
      </c>
    </row>
    <row r="81" spans="1:9" s="17" customFormat="1" ht="15">
      <c r="A81" s="32" t="s">
        <v>126</v>
      </c>
      <c r="B81" s="37" t="s">
        <v>14</v>
      </c>
      <c r="C81" s="80"/>
      <c r="D81" s="73">
        <v>0</v>
      </c>
      <c r="E81" s="34"/>
      <c r="F81" s="34"/>
      <c r="G81" s="10">
        <v>3277.7</v>
      </c>
      <c r="H81" s="10">
        <v>1.07</v>
      </c>
      <c r="I81" s="11">
        <v>0</v>
      </c>
    </row>
    <row r="82" spans="1:9" s="17" customFormat="1" ht="15">
      <c r="A82" s="32" t="s">
        <v>52</v>
      </c>
      <c r="B82" s="33" t="s">
        <v>51</v>
      </c>
      <c r="C82" s="80"/>
      <c r="D82" s="73">
        <v>2021.63</v>
      </c>
      <c r="E82" s="34"/>
      <c r="F82" s="34"/>
      <c r="G82" s="10">
        <v>3277.7</v>
      </c>
      <c r="H82" s="10">
        <v>1.07</v>
      </c>
      <c r="I82" s="11">
        <v>0.03</v>
      </c>
    </row>
    <row r="83" spans="1:9" s="17" customFormat="1" ht="25.5">
      <c r="A83" s="32" t="s">
        <v>48</v>
      </c>
      <c r="B83" s="33" t="s">
        <v>49</v>
      </c>
      <c r="C83" s="80"/>
      <c r="D83" s="73">
        <v>0</v>
      </c>
      <c r="E83" s="34"/>
      <c r="F83" s="34"/>
      <c r="G83" s="10">
        <v>3277.7</v>
      </c>
      <c r="H83" s="10">
        <v>1.07</v>
      </c>
      <c r="I83" s="11">
        <v>0.03</v>
      </c>
    </row>
    <row r="84" spans="1:9" s="17" customFormat="1" ht="15">
      <c r="A84" s="32" t="s">
        <v>172</v>
      </c>
      <c r="B84" s="33" t="s">
        <v>14</v>
      </c>
      <c r="C84" s="80"/>
      <c r="D84" s="73">
        <v>1610.89</v>
      </c>
      <c r="E84" s="34"/>
      <c r="F84" s="34"/>
      <c r="G84" s="10">
        <v>3277.7</v>
      </c>
      <c r="H84" s="10">
        <v>1.07</v>
      </c>
      <c r="I84" s="11">
        <v>0.04</v>
      </c>
    </row>
    <row r="85" spans="1:9" s="17" customFormat="1" ht="15">
      <c r="A85" s="32" t="s">
        <v>145</v>
      </c>
      <c r="B85" s="37" t="s">
        <v>51</v>
      </c>
      <c r="C85" s="80"/>
      <c r="D85" s="35">
        <v>0</v>
      </c>
      <c r="E85" s="34"/>
      <c r="F85" s="34"/>
      <c r="G85" s="10">
        <v>3277.7</v>
      </c>
      <c r="H85" s="10">
        <v>1.07</v>
      </c>
      <c r="I85" s="11">
        <v>0</v>
      </c>
    </row>
    <row r="86" spans="1:9" s="17" customFormat="1" ht="18" customHeight="1">
      <c r="A86" s="32" t="s">
        <v>45</v>
      </c>
      <c r="B86" s="33" t="s">
        <v>6</v>
      </c>
      <c r="C86" s="80"/>
      <c r="D86" s="73">
        <v>6851.28</v>
      </c>
      <c r="E86" s="34"/>
      <c r="F86" s="34"/>
      <c r="G86" s="10">
        <v>3277.7</v>
      </c>
      <c r="H86" s="10">
        <v>1.07</v>
      </c>
      <c r="I86" s="11">
        <v>0.13</v>
      </c>
    </row>
    <row r="87" spans="1:9" s="17" customFormat="1" ht="25.5">
      <c r="A87" s="32" t="s">
        <v>127</v>
      </c>
      <c r="B87" s="37" t="s">
        <v>14</v>
      </c>
      <c r="C87" s="86"/>
      <c r="D87" s="76">
        <v>6018.83</v>
      </c>
      <c r="E87" s="36"/>
      <c r="F87" s="36"/>
      <c r="G87" s="10">
        <v>3277.7</v>
      </c>
      <c r="H87" s="10"/>
      <c r="I87" s="11"/>
    </row>
    <row r="88" spans="1:9" s="17" customFormat="1" ht="25.5">
      <c r="A88" s="32" t="s">
        <v>125</v>
      </c>
      <c r="B88" s="37" t="s">
        <v>50</v>
      </c>
      <c r="C88" s="86"/>
      <c r="D88" s="76">
        <v>0</v>
      </c>
      <c r="E88" s="36"/>
      <c r="F88" s="36"/>
      <c r="G88" s="10">
        <v>3277.7</v>
      </c>
      <c r="H88" s="10"/>
      <c r="I88" s="11"/>
    </row>
    <row r="89" spans="1:9" s="17" customFormat="1" ht="30">
      <c r="A89" s="28" t="s">
        <v>36</v>
      </c>
      <c r="B89" s="33"/>
      <c r="C89" s="27" t="s">
        <v>165</v>
      </c>
      <c r="D89" s="21">
        <f>D90+D91+D92+D93</f>
        <v>2777.07</v>
      </c>
      <c r="E89" s="21">
        <f>D89/G89</f>
        <v>0.85</v>
      </c>
      <c r="F89" s="21">
        <f>E89/12</f>
        <v>0.07</v>
      </c>
      <c r="G89" s="10">
        <v>3277.7</v>
      </c>
      <c r="H89" s="10">
        <v>1.07</v>
      </c>
      <c r="I89" s="11">
        <v>0.08</v>
      </c>
    </row>
    <row r="90" spans="1:9" s="17" customFormat="1" ht="15">
      <c r="A90" s="32" t="s">
        <v>173</v>
      </c>
      <c r="B90" s="33" t="s">
        <v>14</v>
      </c>
      <c r="C90" s="86"/>
      <c r="D90" s="70">
        <v>2777.07</v>
      </c>
      <c r="E90" s="21"/>
      <c r="F90" s="21"/>
      <c r="G90" s="10">
        <v>3277.7</v>
      </c>
      <c r="H90" s="10"/>
      <c r="I90" s="11"/>
    </row>
    <row r="91" spans="1:9" s="17" customFormat="1" ht="15">
      <c r="A91" s="32" t="s">
        <v>142</v>
      </c>
      <c r="B91" s="37" t="s">
        <v>51</v>
      </c>
      <c r="C91" s="80"/>
      <c r="D91" s="35">
        <v>0</v>
      </c>
      <c r="E91" s="21"/>
      <c r="F91" s="21"/>
      <c r="G91" s="10">
        <v>3277.7</v>
      </c>
      <c r="H91" s="10"/>
      <c r="I91" s="11"/>
    </row>
    <row r="92" spans="1:9" s="17" customFormat="1" ht="15">
      <c r="A92" s="32" t="s">
        <v>129</v>
      </c>
      <c r="B92" s="37" t="s">
        <v>50</v>
      </c>
      <c r="C92" s="83"/>
      <c r="D92" s="70">
        <v>0</v>
      </c>
      <c r="E92" s="21"/>
      <c r="F92" s="21"/>
      <c r="G92" s="10">
        <v>3277.7</v>
      </c>
      <c r="H92" s="10"/>
      <c r="I92" s="11"/>
    </row>
    <row r="93" spans="1:9" s="17" customFormat="1" ht="27.75" customHeight="1">
      <c r="A93" s="32" t="s">
        <v>130</v>
      </c>
      <c r="B93" s="37" t="s">
        <v>51</v>
      </c>
      <c r="C93" s="82"/>
      <c r="D93" s="35">
        <v>0</v>
      </c>
      <c r="E93" s="34"/>
      <c r="F93" s="34"/>
      <c r="G93" s="10">
        <v>3277.7</v>
      </c>
      <c r="H93" s="10">
        <v>1.07</v>
      </c>
      <c r="I93" s="11">
        <v>0.02</v>
      </c>
    </row>
    <row r="94" spans="1:9" s="17" customFormat="1" ht="0.75" customHeight="1">
      <c r="A94" s="32" t="s">
        <v>61</v>
      </c>
      <c r="B94" s="33" t="s">
        <v>14</v>
      </c>
      <c r="C94" s="80"/>
      <c r="D94" s="35">
        <v>0</v>
      </c>
      <c r="E94" s="34"/>
      <c r="F94" s="34"/>
      <c r="G94" s="10">
        <v>3277.7</v>
      </c>
      <c r="H94" s="10">
        <v>1.07</v>
      </c>
      <c r="I94" s="11">
        <v>0.05</v>
      </c>
    </row>
    <row r="95" spans="1:9" s="17" customFormat="1" ht="21.75" customHeight="1">
      <c r="A95" s="28" t="s">
        <v>37</v>
      </c>
      <c r="B95" s="33"/>
      <c r="C95" s="27" t="s">
        <v>166</v>
      </c>
      <c r="D95" s="21">
        <f>D97+D98+D96+D99+D100+D101</f>
        <v>30989.15</v>
      </c>
      <c r="E95" s="21">
        <f>D95/G95</f>
        <v>9.45</v>
      </c>
      <c r="F95" s="21">
        <f>E95/12</f>
        <v>0.79</v>
      </c>
      <c r="G95" s="10">
        <v>3277.7</v>
      </c>
      <c r="H95" s="10">
        <v>1.07</v>
      </c>
      <c r="I95" s="11">
        <v>0.24</v>
      </c>
    </row>
    <row r="96" spans="1:9" s="17" customFormat="1" ht="18" customHeight="1">
      <c r="A96" s="32" t="s">
        <v>33</v>
      </c>
      <c r="B96" s="33" t="s">
        <v>6</v>
      </c>
      <c r="C96" s="80"/>
      <c r="D96" s="35">
        <f>E96*G96</f>
        <v>0</v>
      </c>
      <c r="E96" s="34"/>
      <c r="F96" s="34"/>
      <c r="G96" s="10">
        <v>3277.7</v>
      </c>
      <c r="H96" s="10">
        <v>1.07</v>
      </c>
      <c r="I96" s="11">
        <v>0</v>
      </c>
    </row>
    <row r="97" spans="1:9" s="17" customFormat="1" ht="42" customHeight="1">
      <c r="A97" s="32" t="s">
        <v>131</v>
      </c>
      <c r="B97" s="33" t="s">
        <v>14</v>
      </c>
      <c r="C97" s="80"/>
      <c r="D97" s="35">
        <v>11522.28</v>
      </c>
      <c r="E97" s="34"/>
      <c r="F97" s="34"/>
      <c r="G97" s="10">
        <v>3277.7</v>
      </c>
      <c r="H97" s="10">
        <v>1.07</v>
      </c>
      <c r="I97" s="11">
        <v>0.21</v>
      </c>
    </row>
    <row r="98" spans="1:9" s="17" customFormat="1" ht="47.25" customHeight="1">
      <c r="A98" s="32" t="s">
        <v>132</v>
      </c>
      <c r="B98" s="33" t="s">
        <v>14</v>
      </c>
      <c r="C98" s="80"/>
      <c r="D98" s="35">
        <v>1006.81</v>
      </c>
      <c r="E98" s="34"/>
      <c r="F98" s="34"/>
      <c r="G98" s="10">
        <v>3277.7</v>
      </c>
      <c r="H98" s="10">
        <v>1.07</v>
      </c>
      <c r="I98" s="11">
        <v>0.02</v>
      </c>
    </row>
    <row r="99" spans="1:9" s="17" customFormat="1" ht="27.75" customHeight="1">
      <c r="A99" s="32" t="s">
        <v>54</v>
      </c>
      <c r="B99" s="33" t="s">
        <v>9</v>
      </c>
      <c r="C99" s="80"/>
      <c r="D99" s="35">
        <f>E99*G99</f>
        <v>0</v>
      </c>
      <c r="E99" s="34"/>
      <c r="F99" s="34"/>
      <c r="G99" s="10">
        <v>3277.7</v>
      </c>
      <c r="H99" s="10">
        <v>1.07</v>
      </c>
      <c r="I99" s="11">
        <v>0</v>
      </c>
    </row>
    <row r="100" spans="1:9" s="17" customFormat="1" ht="27.75" customHeight="1">
      <c r="A100" s="32" t="s">
        <v>40</v>
      </c>
      <c r="B100" s="37" t="s">
        <v>72</v>
      </c>
      <c r="C100" s="80"/>
      <c r="D100" s="35">
        <v>0</v>
      </c>
      <c r="E100" s="34"/>
      <c r="F100" s="34"/>
      <c r="G100" s="10">
        <v>3277.7</v>
      </c>
      <c r="H100" s="10"/>
      <c r="I100" s="11"/>
    </row>
    <row r="101" spans="1:9" s="17" customFormat="1" ht="57.75" customHeight="1">
      <c r="A101" s="32" t="s">
        <v>133</v>
      </c>
      <c r="B101" s="37" t="s">
        <v>73</v>
      </c>
      <c r="C101" s="80"/>
      <c r="D101" s="35">
        <v>18460.06</v>
      </c>
      <c r="E101" s="34"/>
      <c r="F101" s="34"/>
      <c r="G101" s="10">
        <v>3277.7</v>
      </c>
      <c r="H101" s="10">
        <v>1.07</v>
      </c>
      <c r="I101" s="11">
        <v>0</v>
      </c>
    </row>
    <row r="102" spans="1:9" s="17" customFormat="1" ht="18.75" customHeight="1">
      <c r="A102" s="28" t="s">
        <v>38</v>
      </c>
      <c r="B102" s="33"/>
      <c r="C102" s="27" t="s">
        <v>167</v>
      </c>
      <c r="D102" s="21">
        <f>D103</f>
        <v>0</v>
      </c>
      <c r="E102" s="21">
        <f>D102/G102</f>
        <v>0</v>
      </c>
      <c r="F102" s="21">
        <f>E102/12</f>
        <v>0</v>
      </c>
      <c r="G102" s="10">
        <v>3277.7</v>
      </c>
      <c r="H102" s="10">
        <v>1.07</v>
      </c>
      <c r="I102" s="11">
        <v>0.14</v>
      </c>
    </row>
    <row r="103" spans="1:9" s="17" customFormat="1" ht="20.25" customHeight="1">
      <c r="A103" s="32" t="s">
        <v>34</v>
      </c>
      <c r="B103" s="33" t="s">
        <v>14</v>
      </c>
      <c r="C103" s="80"/>
      <c r="D103" s="35">
        <v>0</v>
      </c>
      <c r="E103" s="34"/>
      <c r="F103" s="34"/>
      <c r="G103" s="10">
        <v>3277.7</v>
      </c>
      <c r="H103" s="10">
        <v>1.07</v>
      </c>
      <c r="I103" s="11">
        <v>0.02</v>
      </c>
    </row>
    <row r="104" spans="1:9" s="10" customFormat="1" ht="24" customHeight="1">
      <c r="A104" s="28" t="s">
        <v>42</v>
      </c>
      <c r="B104" s="20"/>
      <c r="C104" s="27" t="s">
        <v>168</v>
      </c>
      <c r="D104" s="21">
        <f>D105+D106</f>
        <v>18660.84</v>
      </c>
      <c r="E104" s="21">
        <f>D104/G104</f>
        <v>5.69</v>
      </c>
      <c r="F104" s="21">
        <f>E104/12</f>
        <v>0.47</v>
      </c>
      <c r="G104" s="10">
        <v>3277.7</v>
      </c>
      <c r="H104" s="10">
        <v>1.07</v>
      </c>
      <c r="I104" s="11">
        <v>0.37</v>
      </c>
    </row>
    <row r="105" spans="1:9" s="17" customFormat="1" ht="54" customHeight="1">
      <c r="A105" s="88" t="s">
        <v>134</v>
      </c>
      <c r="B105" s="37" t="s">
        <v>19</v>
      </c>
      <c r="C105" s="81"/>
      <c r="D105" s="35">
        <v>18660.84</v>
      </c>
      <c r="E105" s="34"/>
      <c r="F105" s="34"/>
      <c r="G105" s="10">
        <v>3277.7</v>
      </c>
      <c r="H105" s="10">
        <v>1.07</v>
      </c>
      <c r="I105" s="11">
        <v>0.03</v>
      </c>
    </row>
    <row r="106" spans="1:9" s="17" customFormat="1" ht="32.25" customHeight="1">
      <c r="A106" s="88" t="s">
        <v>174</v>
      </c>
      <c r="B106" s="37" t="s">
        <v>73</v>
      </c>
      <c r="C106" s="81"/>
      <c r="D106" s="35">
        <v>0</v>
      </c>
      <c r="E106" s="34"/>
      <c r="F106" s="34"/>
      <c r="G106" s="10">
        <v>3277.7</v>
      </c>
      <c r="H106" s="10">
        <v>1.07</v>
      </c>
      <c r="I106" s="11">
        <v>0.34</v>
      </c>
    </row>
    <row r="107" spans="1:9" s="10" customFormat="1" ht="15">
      <c r="A107" s="28" t="s">
        <v>41</v>
      </c>
      <c r="B107" s="20"/>
      <c r="C107" s="27" t="s">
        <v>169</v>
      </c>
      <c r="D107" s="21">
        <f>D108+D109</f>
        <v>19086.96</v>
      </c>
      <c r="E107" s="21">
        <f>D107/G107</f>
        <v>5.82</v>
      </c>
      <c r="F107" s="21">
        <f>E107/12</f>
        <v>0.49</v>
      </c>
      <c r="G107" s="10">
        <v>3277.7</v>
      </c>
      <c r="H107" s="10">
        <v>1.07</v>
      </c>
      <c r="I107" s="11">
        <v>0.47</v>
      </c>
    </row>
    <row r="108" spans="1:9" s="17" customFormat="1" ht="21" customHeight="1">
      <c r="A108" s="32" t="s">
        <v>53</v>
      </c>
      <c r="B108" s="33" t="s">
        <v>47</v>
      </c>
      <c r="C108" s="80"/>
      <c r="D108" s="35">
        <v>19086.96</v>
      </c>
      <c r="E108" s="34"/>
      <c r="F108" s="34"/>
      <c r="G108" s="10">
        <v>3277.7</v>
      </c>
      <c r="H108" s="10">
        <v>1.07</v>
      </c>
      <c r="I108" s="11">
        <v>0.35</v>
      </c>
    </row>
    <row r="109" spans="1:9" s="17" customFormat="1" ht="15.75" thickBot="1">
      <c r="A109" s="32" t="s">
        <v>56</v>
      </c>
      <c r="B109" s="33" t="s">
        <v>47</v>
      </c>
      <c r="C109" s="80"/>
      <c r="D109" s="35">
        <v>0</v>
      </c>
      <c r="E109" s="34"/>
      <c r="F109" s="34"/>
      <c r="G109" s="10">
        <v>3277.7</v>
      </c>
      <c r="H109" s="10">
        <v>1.07</v>
      </c>
      <c r="I109" s="11">
        <v>0.12</v>
      </c>
    </row>
    <row r="110" spans="1:11" s="10" customFormat="1" ht="176.25" thickBot="1">
      <c r="A110" s="92" t="s">
        <v>175</v>
      </c>
      <c r="B110" s="20" t="s">
        <v>9</v>
      </c>
      <c r="C110" s="8"/>
      <c r="D110" s="39">
        <v>30000</v>
      </c>
      <c r="E110" s="30">
        <f>D110/G110</f>
        <v>9.15</v>
      </c>
      <c r="F110" s="39">
        <f>E110/12</f>
        <v>0.76</v>
      </c>
      <c r="G110" s="10">
        <v>3277.7</v>
      </c>
      <c r="H110" s="10">
        <v>1.07</v>
      </c>
      <c r="I110" s="11">
        <v>0.3</v>
      </c>
      <c r="K110" s="11"/>
    </row>
    <row r="111" spans="1:9" s="10" customFormat="1" ht="25.5" customHeight="1" thickBot="1">
      <c r="A111" s="57" t="s">
        <v>74</v>
      </c>
      <c r="B111" s="44" t="s">
        <v>8</v>
      </c>
      <c r="C111" s="84"/>
      <c r="D111" s="43">
        <f>E111*G111</f>
        <v>74731.56</v>
      </c>
      <c r="E111" s="21">
        <f>F111*12</f>
        <v>22.8</v>
      </c>
      <c r="F111" s="42">
        <v>1.9</v>
      </c>
      <c r="G111" s="10">
        <v>3277.7</v>
      </c>
      <c r="I111" s="11"/>
    </row>
    <row r="112" spans="1:9" s="10" customFormat="1" ht="24.75" customHeight="1" thickBot="1">
      <c r="A112" s="40" t="s">
        <v>28</v>
      </c>
      <c r="B112" s="41"/>
      <c r="C112" s="85"/>
      <c r="D112" s="42">
        <f>D15+D28+D39+D40+D47+D48+D49+D50+D60+D61+D62+D63+D78+D89+D95+D102+D104+D107+D110+D111+D41</f>
        <v>631079.77</v>
      </c>
      <c r="E112" s="42">
        <f>E15+E28+E39+E40+E47+E48+E49+E50+E60+E61+E62+E63+E78+E89+E95+E102+E104+E107+E110+E111+E41</f>
        <v>192.54</v>
      </c>
      <c r="F112" s="42">
        <f>F15+F28+F39+F40+F47+F48+F49+F50+F60+F61+F62+F63+F78+F89+F95+F102+F104+F107+F110+F111+F41</f>
        <v>16.04</v>
      </c>
      <c r="G112" s="10">
        <v>3277.7</v>
      </c>
      <c r="I112" s="11"/>
    </row>
    <row r="113" spans="1:9" s="45" customFormat="1" ht="19.5">
      <c r="A113" s="47"/>
      <c r="B113" s="48"/>
      <c r="C113" s="48"/>
      <c r="D113" s="48"/>
      <c r="E113" s="48"/>
      <c r="F113" s="48"/>
      <c r="G113" s="10"/>
      <c r="I113" s="46"/>
    </row>
    <row r="114" spans="1:9" s="50" customFormat="1" ht="15">
      <c r="A114" s="49"/>
      <c r="G114" s="10"/>
      <c r="I114" s="51"/>
    </row>
    <row r="115" spans="1:9" s="50" customFormat="1" ht="15">
      <c r="A115" s="49"/>
      <c r="G115" s="10"/>
      <c r="I115" s="51"/>
    </row>
    <row r="116" spans="1:9" s="50" customFormat="1" ht="15.75" thickBot="1">
      <c r="A116" s="49"/>
      <c r="G116" s="10"/>
      <c r="I116" s="51"/>
    </row>
    <row r="117" spans="1:12" s="10" customFormat="1" ht="19.5" thickBot="1">
      <c r="A117" s="38" t="s">
        <v>62</v>
      </c>
      <c r="B117" s="8"/>
      <c r="C117" s="8"/>
      <c r="D117" s="39">
        <f>D118+D119+D120+D121+D122</f>
        <v>40329.24</v>
      </c>
      <c r="E117" s="39">
        <f>E118+E119+E120+E121+E122</f>
        <v>12.3</v>
      </c>
      <c r="F117" s="39">
        <f>F118+F119+F120+F121+F122</f>
        <v>1.03</v>
      </c>
      <c r="G117" s="10">
        <v>3277.7</v>
      </c>
      <c r="I117" s="11"/>
      <c r="L117" s="11"/>
    </row>
    <row r="118" spans="1:9" s="17" customFormat="1" ht="15">
      <c r="A118" s="32" t="s">
        <v>176</v>
      </c>
      <c r="B118" s="33"/>
      <c r="C118" s="80"/>
      <c r="D118" s="94">
        <v>6333.22</v>
      </c>
      <c r="E118" s="34">
        <f>D118/G118</f>
        <v>1.93</v>
      </c>
      <c r="F118" s="24">
        <f>E118/12</f>
        <v>0.16</v>
      </c>
      <c r="G118" s="10">
        <v>3277.7</v>
      </c>
      <c r="I118" s="18"/>
    </row>
    <row r="119" spans="1:9" s="17" customFormat="1" ht="15">
      <c r="A119" s="32" t="s">
        <v>136</v>
      </c>
      <c r="B119" s="33"/>
      <c r="C119" s="80"/>
      <c r="D119" s="94">
        <v>714.09</v>
      </c>
      <c r="E119" s="34">
        <f>D119/G119</f>
        <v>0.22</v>
      </c>
      <c r="F119" s="24">
        <f>E119/12</f>
        <v>0.02</v>
      </c>
      <c r="G119" s="10">
        <v>3277.7</v>
      </c>
      <c r="I119" s="18"/>
    </row>
    <row r="120" spans="1:9" s="17" customFormat="1" ht="15">
      <c r="A120" s="32" t="s">
        <v>177</v>
      </c>
      <c r="B120" s="33"/>
      <c r="C120" s="80"/>
      <c r="D120" s="94">
        <v>685.97</v>
      </c>
      <c r="E120" s="34">
        <f>D120/G120</f>
        <v>0.21</v>
      </c>
      <c r="F120" s="24">
        <f>E120/12</f>
        <v>0.02</v>
      </c>
      <c r="G120" s="10">
        <v>3277.7</v>
      </c>
      <c r="I120" s="18"/>
    </row>
    <row r="121" spans="1:9" s="17" customFormat="1" ht="15">
      <c r="A121" s="32" t="s">
        <v>148</v>
      </c>
      <c r="B121" s="33"/>
      <c r="C121" s="33"/>
      <c r="D121" s="95">
        <v>8367.23</v>
      </c>
      <c r="E121" s="34">
        <f>D121/G121</f>
        <v>2.55</v>
      </c>
      <c r="F121" s="24">
        <f>E121/12</f>
        <v>0.21</v>
      </c>
      <c r="G121" s="10">
        <v>3277.7</v>
      </c>
      <c r="I121" s="18"/>
    </row>
    <row r="122" spans="1:9" s="17" customFormat="1" ht="15">
      <c r="A122" s="32" t="s">
        <v>149</v>
      </c>
      <c r="B122" s="33"/>
      <c r="C122" s="80"/>
      <c r="D122" s="35">
        <v>24228.73</v>
      </c>
      <c r="E122" s="34">
        <f>D122/G122</f>
        <v>7.39</v>
      </c>
      <c r="F122" s="24">
        <f>E122/12</f>
        <v>0.62</v>
      </c>
      <c r="G122" s="10">
        <v>3277.7</v>
      </c>
      <c r="I122" s="18"/>
    </row>
    <row r="123" spans="1:9" s="50" customFormat="1" ht="12.75">
      <c r="A123" s="49"/>
      <c r="I123" s="51"/>
    </row>
    <row r="124" spans="1:9" s="50" customFormat="1" ht="13.5" thickBot="1">
      <c r="A124" s="49"/>
      <c r="I124" s="51"/>
    </row>
    <row r="125" spans="1:9" s="55" customFormat="1" ht="24.75" customHeight="1" thickBot="1">
      <c r="A125" s="52" t="s">
        <v>178</v>
      </c>
      <c r="B125" s="53"/>
      <c r="C125" s="53"/>
      <c r="D125" s="54">
        <f>D112+D117</f>
        <v>671409.01</v>
      </c>
      <c r="E125" s="54">
        <f>E112+E117</f>
        <v>204.84</v>
      </c>
      <c r="F125" s="54">
        <f>F112+F117</f>
        <v>17.07</v>
      </c>
      <c r="I125" s="56"/>
    </row>
    <row r="126" spans="1:9" s="50" customFormat="1" ht="12.75">
      <c r="A126" s="49"/>
      <c r="I126" s="51"/>
    </row>
    <row r="127" spans="1:9" s="50" customFormat="1" ht="12.75">
      <c r="A127" s="49"/>
      <c r="I127" s="51"/>
    </row>
    <row r="128" spans="1:9" s="50" customFormat="1" ht="24" customHeight="1">
      <c r="A128" s="28" t="s">
        <v>104</v>
      </c>
      <c r="B128" s="20" t="s">
        <v>8</v>
      </c>
      <c r="C128" s="20" t="s">
        <v>160</v>
      </c>
      <c r="D128" s="30">
        <v>161295.08</v>
      </c>
      <c r="E128" s="30">
        <f>D128/G128</f>
        <v>49.21</v>
      </c>
      <c r="F128" s="30">
        <f>E128/12</f>
        <v>4.1</v>
      </c>
      <c r="G128" s="50">
        <v>3277.7</v>
      </c>
      <c r="I128" s="51"/>
    </row>
    <row r="129" spans="1:9" s="50" customFormat="1" ht="13.5" thickBot="1">
      <c r="A129" s="49"/>
      <c r="I129" s="51"/>
    </row>
    <row r="130" spans="1:9" s="61" customFormat="1" ht="19.5" thickBot="1">
      <c r="A130" s="52" t="s">
        <v>179</v>
      </c>
      <c r="B130" s="96"/>
      <c r="C130" s="96"/>
      <c r="D130" s="97">
        <f>D125+D128</f>
        <v>832704.09</v>
      </c>
      <c r="E130" s="97">
        <f>E125+E128</f>
        <v>254.05</v>
      </c>
      <c r="F130" s="97">
        <f>F125+F128</f>
        <v>21.17</v>
      </c>
      <c r="I130" s="62"/>
    </row>
    <row r="131" spans="1:9" s="61" customFormat="1" ht="18.75">
      <c r="A131" s="98"/>
      <c r="B131" s="59"/>
      <c r="C131" s="59"/>
      <c r="D131" s="60"/>
      <c r="E131" s="60"/>
      <c r="F131" s="60"/>
      <c r="I131" s="62"/>
    </row>
    <row r="132" spans="1:9" s="61" customFormat="1" ht="18.75">
      <c r="A132" s="98"/>
      <c r="B132" s="59"/>
      <c r="C132" s="59"/>
      <c r="D132" s="60"/>
      <c r="E132" s="60"/>
      <c r="F132" s="60"/>
      <c r="I132" s="62"/>
    </row>
    <row r="133" spans="1:9" s="45" customFormat="1" ht="19.5">
      <c r="A133" s="63"/>
      <c r="B133" s="64"/>
      <c r="C133" s="64"/>
      <c r="D133" s="65"/>
      <c r="E133" s="65"/>
      <c r="F133" s="65"/>
      <c r="I133" s="46"/>
    </row>
    <row r="134" spans="1:9" s="50" customFormat="1" ht="14.25">
      <c r="A134" s="110" t="s">
        <v>26</v>
      </c>
      <c r="B134" s="110"/>
      <c r="C134" s="110"/>
      <c r="D134" s="110"/>
      <c r="I134" s="51"/>
    </row>
    <row r="135" s="50" customFormat="1" ht="12.75">
      <c r="I135" s="51"/>
    </row>
    <row r="136" spans="1:9" s="50" customFormat="1" ht="12.75">
      <c r="A136" s="49" t="s">
        <v>27</v>
      </c>
      <c r="I136" s="51"/>
    </row>
    <row r="137" s="50" customFormat="1" ht="12.75">
      <c r="I137" s="51"/>
    </row>
    <row r="138" s="50" customFormat="1" ht="12.75">
      <c r="I138" s="51"/>
    </row>
    <row r="139" s="50" customFormat="1" ht="12.75">
      <c r="I139" s="51"/>
    </row>
    <row r="140" s="50" customFormat="1" ht="12.75">
      <c r="I140" s="51"/>
    </row>
    <row r="141" s="50" customFormat="1" ht="12.75">
      <c r="I141" s="51"/>
    </row>
    <row r="142" s="50" customFormat="1" ht="12.75">
      <c r="I142" s="51"/>
    </row>
    <row r="143" s="50" customFormat="1" ht="12.75">
      <c r="I143" s="51"/>
    </row>
    <row r="144" s="50" customFormat="1" ht="12.75">
      <c r="I144" s="51"/>
    </row>
    <row r="145" s="50" customFormat="1" ht="12.75">
      <c r="I145" s="51"/>
    </row>
    <row r="146" s="50" customFormat="1" ht="12.75">
      <c r="I146" s="51"/>
    </row>
    <row r="147" s="50" customFormat="1" ht="12.75">
      <c r="I147" s="51"/>
    </row>
    <row r="148" s="50" customFormat="1" ht="12.75">
      <c r="I148" s="51"/>
    </row>
    <row r="149" s="50" customFormat="1" ht="12.75">
      <c r="I149" s="51"/>
    </row>
    <row r="150" s="50" customFormat="1" ht="12.75">
      <c r="I150" s="51"/>
    </row>
    <row r="151" s="50" customFormat="1" ht="12.75">
      <c r="I151" s="51"/>
    </row>
    <row r="152" s="50" customFormat="1" ht="12.75">
      <c r="I152" s="51"/>
    </row>
    <row r="153" s="50" customFormat="1" ht="12.75">
      <c r="I153" s="51"/>
    </row>
    <row r="154" s="50" customFormat="1" ht="12.75">
      <c r="I154" s="51"/>
    </row>
  </sheetData>
  <sheetProtection/>
  <mergeCells count="13">
    <mergeCell ref="A1:F1"/>
    <mergeCell ref="B2:F2"/>
    <mergeCell ref="B3:F3"/>
    <mergeCell ref="B4:F4"/>
    <mergeCell ref="A5:F5"/>
    <mergeCell ref="A6:F6"/>
    <mergeCell ref="A134:D134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75" zoomScaleNormal="75" zoomScalePageLayoutView="0" workbookViewId="0" topLeftCell="A111">
      <selection activeCell="A1" sqref="A1:F13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6.125" style="1" customWidth="1"/>
    <col min="4" max="4" width="14.875" style="1" customWidth="1"/>
    <col min="5" max="5" width="13.875" style="1" customWidth="1"/>
    <col min="6" max="6" width="20.875" style="1" customWidth="1"/>
    <col min="7" max="7" width="15.375" style="1" customWidth="1"/>
    <col min="8" max="8" width="15.375" style="1" hidden="1" customWidth="1"/>
    <col min="9" max="9" width="15.375" style="2" hidden="1" customWidth="1"/>
    <col min="10" max="12" width="15.375" style="1" customWidth="1"/>
    <col min="13" max="16384" width="9.125" style="1" customWidth="1"/>
  </cols>
  <sheetData>
    <row r="1" spans="1:6" ht="16.5" customHeight="1">
      <c r="A1" s="111" t="s">
        <v>180</v>
      </c>
      <c r="B1" s="112"/>
      <c r="C1" s="112"/>
      <c r="D1" s="112"/>
      <c r="E1" s="112"/>
      <c r="F1" s="112"/>
    </row>
    <row r="2" spans="2:6" ht="12.75" customHeight="1">
      <c r="B2" s="113"/>
      <c r="C2" s="113"/>
      <c r="D2" s="113"/>
      <c r="E2" s="112"/>
      <c r="F2" s="112"/>
    </row>
    <row r="3" spans="1:6" ht="24" customHeight="1">
      <c r="A3" s="99" t="s">
        <v>85</v>
      </c>
      <c r="B3" s="113" t="s">
        <v>0</v>
      </c>
      <c r="C3" s="113"/>
      <c r="D3" s="113"/>
      <c r="E3" s="112"/>
      <c r="F3" s="112"/>
    </row>
    <row r="4" spans="2:6" ht="14.25" customHeight="1">
      <c r="B4" s="113" t="s">
        <v>181</v>
      </c>
      <c r="C4" s="113"/>
      <c r="D4" s="113"/>
      <c r="E4" s="112"/>
      <c r="F4" s="112"/>
    </row>
    <row r="5" spans="1:9" ht="39.75" customHeight="1" hidden="1">
      <c r="A5" s="101" t="s">
        <v>70</v>
      </c>
      <c r="B5" s="101"/>
      <c r="C5" s="101"/>
      <c r="D5" s="101"/>
      <c r="E5" s="101"/>
      <c r="F5" s="101"/>
      <c r="I5" s="1"/>
    </row>
    <row r="6" spans="1:9" ht="24.75" customHeight="1">
      <c r="A6" s="101"/>
      <c r="B6" s="101"/>
      <c r="C6" s="101"/>
      <c r="D6" s="101"/>
      <c r="E6" s="101"/>
      <c r="F6" s="101"/>
      <c r="I6" s="1"/>
    </row>
    <row r="7" spans="1:9" ht="33" customHeight="1">
      <c r="A7" s="114" t="s">
        <v>86</v>
      </c>
      <c r="B7" s="114"/>
      <c r="C7" s="114"/>
      <c r="D7" s="114"/>
      <c r="E7" s="114"/>
      <c r="F7" s="114"/>
      <c r="I7" s="1"/>
    </row>
    <row r="8" spans="1:9" ht="21" customHeight="1">
      <c r="A8" s="100" t="s">
        <v>150</v>
      </c>
      <c r="B8" s="100"/>
      <c r="C8" s="100"/>
      <c r="D8" s="100"/>
      <c r="E8" s="100"/>
      <c r="F8" s="100"/>
      <c r="I8" s="1"/>
    </row>
    <row r="9" spans="1:6" s="4" customFormat="1" ht="18.75" customHeight="1">
      <c r="A9" s="115" t="s">
        <v>87</v>
      </c>
      <c r="B9" s="115"/>
      <c r="C9" s="115"/>
      <c r="D9" s="115"/>
      <c r="E9" s="116"/>
      <c r="F9" s="116"/>
    </row>
    <row r="10" spans="1:6" s="5" customFormat="1" ht="17.25" customHeight="1">
      <c r="A10" s="102" t="s">
        <v>55</v>
      </c>
      <c r="B10" s="102"/>
      <c r="C10" s="102"/>
      <c r="D10" s="102"/>
      <c r="E10" s="103"/>
      <c r="F10" s="103"/>
    </row>
    <row r="11" spans="1:6" s="4" customFormat="1" ht="30" customHeight="1" thickBot="1">
      <c r="A11" s="104" t="s">
        <v>69</v>
      </c>
      <c r="B11" s="104"/>
      <c r="C11" s="104"/>
      <c r="D11" s="104"/>
      <c r="E11" s="105"/>
      <c r="F11" s="105"/>
    </row>
    <row r="12" spans="1:9" s="10" customFormat="1" ht="139.5" customHeight="1" thickBot="1">
      <c r="A12" s="6" t="s">
        <v>1</v>
      </c>
      <c r="B12" s="7" t="s">
        <v>2</v>
      </c>
      <c r="C12" s="7" t="s">
        <v>96</v>
      </c>
      <c r="D12" s="8" t="s">
        <v>29</v>
      </c>
      <c r="E12" s="8" t="s">
        <v>3</v>
      </c>
      <c r="F12" s="9" t="s">
        <v>4</v>
      </c>
      <c r="I12" s="11"/>
    </row>
    <row r="13" spans="1:9" s="17" customFormat="1" ht="12.75">
      <c r="A13" s="12">
        <v>1</v>
      </c>
      <c r="B13" s="13">
        <v>2</v>
      </c>
      <c r="C13" s="14">
        <v>3</v>
      </c>
      <c r="D13" s="14">
        <v>4</v>
      </c>
      <c r="E13" s="15">
        <v>5</v>
      </c>
      <c r="F13" s="16">
        <v>6</v>
      </c>
      <c r="I13" s="18"/>
    </row>
    <row r="14" spans="1:9" s="17" customFormat="1" ht="49.5" customHeight="1">
      <c r="A14" s="106" t="s">
        <v>5</v>
      </c>
      <c r="B14" s="107"/>
      <c r="C14" s="107"/>
      <c r="D14" s="107"/>
      <c r="E14" s="108"/>
      <c r="F14" s="109"/>
      <c r="I14" s="18"/>
    </row>
    <row r="15" spans="1:9" s="10" customFormat="1" ht="23.25" customHeight="1">
      <c r="A15" s="19" t="s">
        <v>88</v>
      </c>
      <c r="B15" s="20" t="s">
        <v>6</v>
      </c>
      <c r="C15" s="77" t="s">
        <v>151</v>
      </c>
      <c r="D15" s="69">
        <f>E15*G15</f>
        <v>127436.98</v>
      </c>
      <c r="E15" s="21">
        <f>F15*12</f>
        <v>38.88</v>
      </c>
      <c r="F15" s="21">
        <f>F25+F27</f>
        <v>3.24</v>
      </c>
      <c r="G15" s="10">
        <v>3277.7</v>
      </c>
      <c r="H15" s="10">
        <v>1.07</v>
      </c>
      <c r="I15" s="11">
        <v>2.24</v>
      </c>
    </row>
    <row r="16" spans="1:9" s="10" customFormat="1" ht="32.25" customHeight="1">
      <c r="A16" s="22" t="s">
        <v>63</v>
      </c>
      <c r="B16" s="23" t="s">
        <v>64</v>
      </c>
      <c r="C16" s="78"/>
      <c r="D16" s="69"/>
      <c r="E16" s="21"/>
      <c r="F16" s="21"/>
      <c r="I16" s="11"/>
    </row>
    <row r="17" spans="1:9" s="10" customFormat="1" ht="15">
      <c r="A17" s="22" t="s">
        <v>65</v>
      </c>
      <c r="B17" s="23" t="s">
        <v>64</v>
      </c>
      <c r="C17" s="78"/>
      <c r="D17" s="69"/>
      <c r="E17" s="21"/>
      <c r="F17" s="21"/>
      <c r="I17" s="11"/>
    </row>
    <row r="18" spans="1:9" s="10" customFormat="1" ht="126.75" customHeight="1">
      <c r="A18" s="22" t="s">
        <v>89</v>
      </c>
      <c r="B18" s="23" t="s">
        <v>19</v>
      </c>
      <c r="C18" s="78"/>
      <c r="D18" s="69"/>
      <c r="E18" s="21"/>
      <c r="F18" s="21"/>
      <c r="I18" s="11"/>
    </row>
    <row r="19" spans="1:9" s="10" customFormat="1" ht="21.75" customHeight="1">
      <c r="A19" s="22" t="s">
        <v>90</v>
      </c>
      <c r="B19" s="23" t="s">
        <v>64</v>
      </c>
      <c r="C19" s="78"/>
      <c r="D19" s="69"/>
      <c r="E19" s="21"/>
      <c r="F19" s="21"/>
      <c r="I19" s="11"/>
    </row>
    <row r="20" spans="1:9" s="10" customFormat="1" ht="15">
      <c r="A20" s="22" t="s">
        <v>91</v>
      </c>
      <c r="B20" s="23" t="s">
        <v>64</v>
      </c>
      <c r="C20" s="78"/>
      <c r="D20" s="69"/>
      <c r="E20" s="21"/>
      <c r="F20" s="21"/>
      <c r="I20" s="11"/>
    </row>
    <row r="21" spans="1:9" s="25" customFormat="1" ht="27" customHeight="1">
      <c r="A21" s="22" t="s">
        <v>92</v>
      </c>
      <c r="B21" s="23" t="s">
        <v>9</v>
      </c>
      <c r="C21" s="78"/>
      <c r="D21" s="70"/>
      <c r="E21" s="24"/>
      <c r="F21" s="24"/>
      <c r="G21" s="10"/>
      <c r="I21" s="26"/>
    </row>
    <row r="22" spans="1:9" s="25" customFormat="1" ht="15">
      <c r="A22" s="22" t="s">
        <v>93</v>
      </c>
      <c r="B22" s="23" t="s">
        <v>11</v>
      </c>
      <c r="C22" s="78"/>
      <c r="D22" s="70"/>
      <c r="E22" s="24"/>
      <c r="F22" s="24"/>
      <c r="G22" s="10"/>
      <c r="I22" s="26"/>
    </row>
    <row r="23" spans="1:9" s="25" customFormat="1" ht="15" customHeight="1">
      <c r="A23" s="22" t="s">
        <v>94</v>
      </c>
      <c r="B23" s="23" t="s">
        <v>64</v>
      </c>
      <c r="C23" s="78"/>
      <c r="D23" s="70"/>
      <c r="E23" s="24"/>
      <c r="F23" s="24"/>
      <c r="G23" s="10"/>
      <c r="I23" s="26"/>
    </row>
    <row r="24" spans="1:9" s="25" customFormat="1" ht="15">
      <c r="A24" s="22" t="s">
        <v>95</v>
      </c>
      <c r="B24" s="23" t="s">
        <v>14</v>
      </c>
      <c r="C24" s="78"/>
      <c r="D24" s="70"/>
      <c r="E24" s="24"/>
      <c r="F24" s="24"/>
      <c r="G24" s="10"/>
      <c r="I24" s="26"/>
    </row>
    <row r="25" spans="1:9" s="25" customFormat="1" ht="15">
      <c r="A25" s="71" t="s">
        <v>28</v>
      </c>
      <c r="B25" s="67"/>
      <c r="C25" s="79"/>
      <c r="D25" s="70"/>
      <c r="E25" s="24"/>
      <c r="F25" s="21">
        <v>3.24</v>
      </c>
      <c r="G25" s="10">
        <v>3277.7</v>
      </c>
      <c r="I25" s="26"/>
    </row>
    <row r="26" spans="1:9" s="25" customFormat="1" ht="15" customHeight="1">
      <c r="A26" s="66" t="s">
        <v>79</v>
      </c>
      <c r="B26" s="67" t="s">
        <v>64</v>
      </c>
      <c r="C26" s="79"/>
      <c r="D26" s="70"/>
      <c r="E26" s="24"/>
      <c r="F26" s="24">
        <v>0</v>
      </c>
      <c r="G26" s="10">
        <v>3277.7</v>
      </c>
      <c r="I26" s="26"/>
    </row>
    <row r="27" spans="1:9" s="25" customFormat="1" ht="15">
      <c r="A27" s="71" t="s">
        <v>28</v>
      </c>
      <c r="B27" s="67"/>
      <c r="C27" s="79"/>
      <c r="D27" s="70"/>
      <c r="E27" s="24"/>
      <c r="F27" s="21">
        <f>F26</f>
        <v>0</v>
      </c>
      <c r="G27" s="10">
        <v>3277.7</v>
      </c>
      <c r="I27" s="26"/>
    </row>
    <row r="28" spans="1:9" s="10" customFormat="1" ht="30">
      <c r="A28" s="19" t="s">
        <v>7</v>
      </c>
      <c r="B28" s="27" t="s">
        <v>8</v>
      </c>
      <c r="C28" s="77" t="s">
        <v>152</v>
      </c>
      <c r="D28" s="69">
        <f>E28*G28</f>
        <v>107377.45</v>
      </c>
      <c r="E28" s="21">
        <f>F28*12</f>
        <v>32.76</v>
      </c>
      <c r="F28" s="21">
        <v>2.73</v>
      </c>
      <c r="G28" s="10">
        <v>3277.7</v>
      </c>
      <c r="H28" s="10">
        <v>1.07</v>
      </c>
      <c r="I28" s="11">
        <v>1.96</v>
      </c>
    </row>
    <row r="29" spans="1:9" s="10" customFormat="1" ht="15">
      <c r="A29" s="22" t="s">
        <v>97</v>
      </c>
      <c r="B29" s="23" t="s">
        <v>8</v>
      </c>
      <c r="C29" s="78"/>
      <c r="D29" s="69"/>
      <c r="E29" s="21"/>
      <c r="F29" s="21"/>
      <c r="G29" s="10">
        <v>3277.7</v>
      </c>
      <c r="I29" s="11"/>
    </row>
    <row r="30" spans="1:9" s="10" customFormat="1" ht="15">
      <c r="A30" s="22" t="s">
        <v>98</v>
      </c>
      <c r="B30" s="23" t="s">
        <v>99</v>
      </c>
      <c r="C30" s="78"/>
      <c r="D30" s="69"/>
      <c r="E30" s="21"/>
      <c r="F30" s="21"/>
      <c r="G30" s="10">
        <v>3277.7</v>
      </c>
      <c r="I30" s="11"/>
    </row>
    <row r="31" spans="1:9" s="10" customFormat="1" ht="15">
      <c r="A31" s="22" t="s">
        <v>100</v>
      </c>
      <c r="B31" s="23" t="s">
        <v>101</v>
      </c>
      <c r="C31" s="78"/>
      <c r="D31" s="69"/>
      <c r="E31" s="21"/>
      <c r="F31" s="21"/>
      <c r="G31" s="10">
        <v>3277.7</v>
      </c>
      <c r="I31" s="11"/>
    </row>
    <row r="32" spans="1:9" s="10" customFormat="1" ht="15">
      <c r="A32" s="22" t="s">
        <v>58</v>
      </c>
      <c r="B32" s="23" t="s">
        <v>8</v>
      </c>
      <c r="C32" s="78"/>
      <c r="D32" s="69"/>
      <c r="E32" s="21"/>
      <c r="F32" s="21"/>
      <c r="G32" s="10">
        <v>3277.7</v>
      </c>
      <c r="I32" s="11"/>
    </row>
    <row r="33" spans="1:9" s="10" customFormat="1" ht="25.5">
      <c r="A33" s="22" t="s">
        <v>59</v>
      </c>
      <c r="B33" s="23" t="s">
        <v>9</v>
      </c>
      <c r="C33" s="78"/>
      <c r="D33" s="69"/>
      <c r="E33" s="21"/>
      <c r="F33" s="21"/>
      <c r="G33" s="10">
        <v>3277.7</v>
      </c>
      <c r="I33" s="11"/>
    </row>
    <row r="34" spans="1:9" s="10" customFormat="1" ht="15">
      <c r="A34" s="22" t="s">
        <v>66</v>
      </c>
      <c r="B34" s="23" t="s">
        <v>8</v>
      </c>
      <c r="C34" s="78"/>
      <c r="D34" s="69"/>
      <c r="E34" s="21"/>
      <c r="F34" s="21"/>
      <c r="G34" s="10">
        <v>3277.7</v>
      </c>
      <c r="I34" s="11"/>
    </row>
    <row r="35" spans="1:9" s="10" customFormat="1" ht="15">
      <c r="A35" s="22" t="s">
        <v>67</v>
      </c>
      <c r="B35" s="23" t="s">
        <v>8</v>
      </c>
      <c r="C35" s="78"/>
      <c r="D35" s="69"/>
      <c r="E35" s="21"/>
      <c r="F35" s="21"/>
      <c r="G35" s="10">
        <v>3277.7</v>
      </c>
      <c r="I35" s="11"/>
    </row>
    <row r="36" spans="1:9" s="10" customFormat="1" ht="25.5">
      <c r="A36" s="22" t="s">
        <v>68</v>
      </c>
      <c r="B36" s="23" t="s">
        <v>60</v>
      </c>
      <c r="C36" s="78"/>
      <c r="D36" s="69"/>
      <c r="E36" s="21"/>
      <c r="F36" s="21"/>
      <c r="G36" s="10">
        <v>3277.7</v>
      </c>
      <c r="I36" s="11"/>
    </row>
    <row r="37" spans="1:9" s="10" customFormat="1" ht="25.5">
      <c r="A37" s="22" t="s">
        <v>102</v>
      </c>
      <c r="B37" s="23" t="s">
        <v>9</v>
      </c>
      <c r="C37" s="78"/>
      <c r="D37" s="69"/>
      <c r="E37" s="21"/>
      <c r="F37" s="21"/>
      <c r="G37" s="10">
        <v>3277.7</v>
      </c>
      <c r="I37" s="11"/>
    </row>
    <row r="38" spans="1:9" s="10" customFormat="1" ht="29.25" customHeight="1">
      <c r="A38" s="22" t="s">
        <v>103</v>
      </c>
      <c r="B38" s="23" t="s">
        <v>8</v>
      </c>
      <c r="C38" s="78"/>
      <c r="D38" s="69"/>
      <c r="E38" s="21"/>
      <c r="F38" s="21"/>
      <c r="G38" s="10">
        <v>3277.7</v>
      </c>
      <c r="I38" s="11"/>
    </row>
    <row r="39" spans="1:9" s="29" customFormat="1" ht="18.75" customHeight="1">
      <c r="A39" s="28" t="s">
        <v>10</v>
      </c>
      <c r="B39" s="20" t="s">
        <v>11</v>
      </c>
      <c r="C39" s="77" t="s">
        <v>151</v>
      </c>
      <c r="D39" s="69">
        <f>E39*G39</f>
        <v>32645.89</v>
      </c>
      <c r="E39" s="21">
        <f>F39*12</f>
        <v>9.96</v>
      </c>
      <c r="F39" s="21">
        <v>0.83</v>
      </c>
      <c r="G39" s="10">
        <v>3277.7</v>
      </c>
      <c r="H39" s="10">
        <v>1.07</v>
      </c>
      <c r="I39" s="11">
        <v>0.6</v>
      </c>
    </row>
    <row r="40" spans="1:9" s="10" customFormat="1" ht="18.75" customHeight="1">
      <c r="A40" s="28" t="s">
        <v>12</v>
      </c>
      <c r="B40" s="20" t="s">
        <v>13</v>
      </c>
      <c r="C40" s="77" t="s">
        <v>151</v>
      </c>
      <c r="D40" s="69">
        <f>E40*G40</f>
        <v>106197.48</v>
      </c>
      <c r="E40" s="21">
        <f>F40*12</f>
        <v>32.4</v>
      </c>
      <c r="F40" s="21">
        <v>2.7</v>
      </c>
      <c r="G40" s="10">
        <v>3277.7</v>
      </c>
      <c r="H40" s="10">
        <v>1.07</v>
      </c>
      <c r="I40" s="11">
        <v>1.94</v>
      </c>
    </row>
    <row r="41" spans="1:9" s="10" customFormat="1" ht="18.75" customHeight="1">
      <c r="A41" s="28" t="s">
        <v>104</v>
      </c>
      <c r="B41" s="20" t="s">
        <v>8</v>
      </c>
      <c r="C41" s="77" t="s">
        <v>160</v>
      </c>
      <c r="D41" s="69">
        <v>0</v>
      </c>
      <c r="E41" s="21">
        <f>D41/G41</f>
        <v>0</v>
      </c>
      <c r="F41" s="21">
        <f>E41/12</f>
        <v>0</v>
      </c>
      <c r="G41" s="10">
        <v>3277.7</v>
      </c>
      <c r="I41" s="11"/>
    </row>
    <row r="42" spans="1:9" s="10" customFormat="1" ht="18.75" customHeight="1">
      <c r="A42" s="22" t="s">
        <v>105</v>
      </c>
      <c r="B42" s="23" t="s">
        <v>19</v>
      </c>
      <c r="C42" s="77"/>
      <c r="D42" s="69"/>
      <c r="E42" s="21"/>
      <c r="F42" s="21"/>
      <c r="G42" s="10">
        <v>3277.7</v>
      </c>
      <c r="I42" s="11"/>
    </row>
    <row r="43" spans="1:9" s="10" customFormat="1" ht="18.75" customHeight="1">
      <c r="A43" s="22" t="s">
        <v>106</v>
      </c>
      <c r="B43" s="23" t="s">
        <v>14</v>
      </c>
      <c r="C43" s="77"/>
      <c r="D43" s="69"/>
      <c r="E43" s="21"/>
      <c r="F43" s="21"/>
      <c r="G43" s="10">
        <v>3277.7</v>
      </c>
      <c r="I43" s="11"/>
    </row>
    <row r="44" spans="1:9" s="10" customFormat="1" ht="18.75" customHeight="1">
      <c r="A44" s="22" t="s">
        <v>107</v>
      </c>
      <c r="B44" s="23" t="s">
        <v>108</v>
      </c>
      <c r="C44" s="77"/>
      <c r="D44" s="69"/>
      <c r="E44" s="21"/>
      <c r="F44" s="21"/>
      <c r="G44" s="10">
        <v>3277.7</v>
      </c>
      <c r="I44" s="11"/>
    </row>
    <row r="45" spans="1:9" s="10" customFormat="1" ht="18.75" customHeight="1">
      <c r="A45" s="22" t="s">
        <v>109</v>
      </c>
      <c r="B45" s="23" t="s">
        <v>110</v>
      </c>
      <c r="C45" s="77"/>
      <c r="D45" s="69"/>
      <c r="E45" s="21"/>
      <c r="F45" s="21"/>
      <c r="G45" s="10">
        <v>3277.7</v>
      </c>
      <c r="I45" s="11"/>
    </row>
    <row r="46" spans="1:9" s="10" customFormat="1" ht="18.75" customHeight="1">
      <c r="A46" s="22" t="s">
        <v>111</v>
      </c>
      <c r="B46" s="23" t="s">
        <v>108</v>
      </c>
      <c r="C46" s="77"/>
      <c r="D46" s="69"/>
      <c r="E46" s="21"/>
      <c r="F46" s="21"/>
      <c r="G46" s="10">
        <v>3277.7</v>
      </c>
      <c r="I46" s="11"/>
    </row>
    <row r="47" spans="1:9" s="17" customFormat="1" ht="33" customHeight="1">
      <c r="A47" s="28" t="s">
        <v>112</v>
      </c>
      <c r="B47" s="20" t="s">
        <v>6</v>
      </c>
      <c r="C47" s="77" t="s">
        <v>153</v>
      </c>
      <c r="D47" s="69">
        <v>2246.78</v>
      </c>
      <c r="E47" s="21">
        <f>D47/G47</f>
        <v>0.69</v>
      </c>
      <c r="F47" s="21">
        <f>E47/12</f>
        <v>0.06</v>
      </c>
      <c r="G47" s="10">
        <v>3277.7</v>
      </c>
      <c r="H47" s="10">
        <v>1.07</v>
      </c>
      <c r="I47" s="11">
        <v>0.04</v>
      </c>
    </row>
    <row r="48" spans="1:9" s="17" customFormat="1" ht="36" customHeight="1">
      <c r="A48" s="28" t="s">
        <v>113</v>
      </c>
      <c r="B48" s="20" t="s">
        <v>6</v>
      </c>
      <c r="C48" s="77" t="s">
        <v>153</v>
      </c>
      <c r="D48" s="69">
        <v>2246.78</v>
      </c>
      <c r="E48" s="21">
        <f>D48/G48</f>
        <v>0.69</v>
      </c>
      <c r="F48" s="21">
        <f>E48/12</f>
        <v>0.06</v>
      </c>
      <c r="G48" s="10">
        <v>3277.7</v>
      </c>
      <c r="H48" s="10">
        <v>1.07</v>
      </c>
      <c r="I48" s="11">
        <v>0.04</v>
      </c>
    </row>
    <row r="49" spans="1:9" s="17" customFormat="1" ht="33" customHeight="1">
      <c r="A49" s="28" t="s">
        <v>114</v>
      </c>
      <c r="B49" s="20" t="s">
        <v>6</v>
      </c>
      <c r="C49" s="77" t="s">
        <v>153</v>
      </c>
      <c r="D49" s="69">
        <v>14185.73</v>
      </c>
      <c r="E49" s="21">
        <f>D49/G49</f>
        <v>4.33</v>
      </c>
      <c r="F49" s="21">
        <f>E49/12</f>
        <v>0.36</v>
      </c>
      <c r="G49" s="10">
        <v>3277.7</v>
      </c>
      <c r="H49" s="10">
        <v>1.07</v>
      </c>
      <c r="I49" s="11">
        <v>0.26</v>
      </c>
    </row>
    <row r="50" spans="1:9" s="17" customFormat="1" ht="30">
      <c r="A50" s="28" t="s">
        <v>20</v>
      </c>
      <c r="B50" s="20"/>
      <c r="C50" s="77" t="s">
        <v>161</v>
      </c>
      <c r="D50" s="69">
        <f>E50*G50</f>
        <v>7866.48</v>
      </c>
      <c r="E50" s="21">
        <f>F50*12</f>
        <v>2.4</v>
      </c>
      <c r="F50" s="21">
        <v>0.2</v>
      </c>
      <c r="G50" s="10">
        <v>3277.7</v>
      </c>
      <c r="H50" s="10">
        <v>1.07</v>
      </c>
      <c r="I50" s="11">
        <v>0.14</v>
      </c>
    </row>
    <row r="51" spans="1:9" s="17" customFormat="1" ht="30.75" customHeight="1">
      <c r="A51" s="88" t="s">
        <v>115</v>
      </c>
      <c r="B51" s="89" t="s">
        <v>73</v>
      </c>
      <c r="C51" s="77"/>
      <c r="D51" s="69"/>
      <c r="E51" s="21"/>
      <c r="F51" s="21"/>
      <c r="G51" s="10">
        <v>3277.7</v>
      </c>
      <c r="H51" s="10"/>
      <c r="I51" s="11"/>
    </row>
    <row r="52" spans="1:9" s="17" customFormat="1" ht="31.5" customHeight="1">
      <c r="A52" s="88" t="s">
        <v>116</v>
      </c>
      <c r="B52" s="89" t="s">
        <v>73</v>
      </c>
      <c r="C52" s="77"/>
      <c r="D52" s="69"/>
      <c r="E52" s="21"/>
      <c r="F52" s="21"/>
      <c r="G52" s="10">
        <v>3277.7</v>
      </c>
      <c r="H52" s="10"/>
      <c r="I52" s="11"/>
    </row>
    <row r="53" spans="1:9" s="17" customFormat="1" ht="17.25" customHeight="1">
      <c r="A53" s="88" t="s">
        <v>117</v>
      </c>
      <c r="B53" s="89" t="s">
        <v>64</v>
      </c>
      <c r="C53" s="77"/>
      <c r="D53" s="69"/>
      <c r="E53" s="21"/>
      <c r="F53" s="21"/>
      <c r="G53" s="10">
        <v>3277.7</v>
      </c>
      <c r="H53" s="10"/>
      <c r="I53" s="11"/>
    </row>
    <row r="54" spans="1:9" s="17" customFormat="1" ht="21" customHeight="1">
      <c r="A54" s="88" t="s">
        <v>118</v>
      </c>
      <c r="B54" s="89" t="s">
        <v>73</v>
      </c>
      <c r="C54" s="77"/>
      <c r="D54" s="69"/>
      <c r="E54" s="21"/>
      <c r="F54" s="21"/>
      <c r="G54" s="10">
        <v>3277.7</v>
      </c>
      <c r="H54" s="10"/>
      <c r="I54" s="11"/>
    </row>
    <row r="55" spans="1:9" s="17" customFormat="1" ht="25.5">
      <c r="A55" s="88" t="s">
        <v>119</v>
      </c>
      <c r="B55" s="89" t="s">
        <v>73</v>
      </c>
      <c r="C55" s="77"/>
      <c r="D55" s="69"/>
      <c r="E55" s="21"/>
      <c r="F55" s="21"/>
      <c r="G55" s="10">
        <v>3277.7</v>
      </c>
      <c r="H55" s="10"/>
      <c r="I55" s="11"/>
    </row>
    <row r="56" spans="1:9" s="17" customFormat="1" ht="15">
      <c r="A56" s="88" t="s">
        <v>120</v>
      </c>
      <c r="B56" s="89" t="s">
        <v>73</v>
      </c>
      <c r="C56" s="77"/>
      <c r="D56" s="69"/>
      <c r="E56" s="21"/>
      <c r="F56" s="21"/>
      <c r="G56" s="10">
        <v>3277.7</v>
      </c>
      <c r="H56" s="10"/>
      <c r="I56" s="11"/>
    </row>
    <row r="57" spans="1:9" s="17" customFormat="1" ht="25.5">
      <c r="A57" s="88" t="s">
        <v>121</v>
      </c>
      <c r="B57" s="89" t="s">
        <v>73</v>
      </c>
      <c r="C57" s="77"/>
      <c r="D57" s="69"/>
      <c r="E57" s="21"/>
      <c r="F57" s="21"/>
      <c r="G57" s="10">
        <v>3277.7</v>
      </c>
      <c r="H57" s="10"/>
      <c r="I57" s="11"/>
    </row>
    <row r="58" spans="1:9" s="17" customFormat="1" ht="20.25" customHeight="1">
      <c r="A58" s="88" t="s">
        <v>122</v>
      </c>
      <c r="B58" s="89" t="s">
        <v>73</v>
      </c>
      <c r="C58" s="77"/>
      <c r="D58" s="69"/>
      <c r="E58" s="21"/>
      <c r="F58" s="21"/>
      <c r="G58" s="10">
        <v>3277.7</v>
      </c>
      <c r="H58" s="10"/>
      <c r="I58" s="11"/>
    </row>
    <row r="59" spans="1:9" s="17" customFormat="1" ht="24.75" customHeight="1">
      <c r="A59" s="88" t="s">
        <v>123</v>
      </c>
      <c r="B59" s="89" t="s">
        <v>73</v>
      </c>
      <c r="C59" s="77"/>
      <c r="D59" s="69"/>
      <c r="E59" s="21"/>
      <c r="F59" s="21"/>
      <c r="G59" s="10">
        <v>3277.7</v>
      </c>
      <c r="H59" s="10"/>
      <c r="I59" s="11"/>
    </row>
    <row r="60" spans="1:9" s="10" customFormat="1" ht="17.25" customHeight="1">
      <c r="A60" s="28" t="s">
        <v>22</v>
      </c>
      <c r="B60" s="20" t="s">
        <v>23</v>
      </c>
      <c r="C60" s="77" t="s">
        <v>162</v>
      </c>
      <c r="D60" s="69">
        <f>E60*G60</f>
        <v>2753.27</v>
      </c>
      <c r="E60" s="21">
        <f>F60*12</f>
        <v>0.84</v>
      </c>
      <c r="F60" s="21">
        <v>0.07</v>
      </c>
      <c r="G60" s="10">
        <v>3277.7</v>
      </c>
      <c r="H60" s="10">
        <v>1.07</v>
      </c>
      <c r="I60" s="11">
        <v>0.03</v>
      </c>
    </row>
    <row r="61" spans="1:9" s="10" customFormat="1" ht="21" customHeight="1">
      <c r="A61" s="28" t="s">
        <v>24</v>
      </c>
      <c r="B61" s="31" t="s">
        <v>25</v>
      </c>
      <c r="C61" s="20" t="s">
        <v>162</v>
      </c>
      <c r="D61" s="69">
        <v>1730.63</v>
      </c>
      <c r="E61" s="21">
        <f>D61/G61</f>
        <v>0.53</v>
      </c>
      <c r="F61" s="21">
        <f>E61/12</f>
        <v>0.04</v>
      </c>
      <c r="G61" s="10">
        <v>3277.7</v>
      </c>
      <c r="H61" s="10">
        <v>1.07</v>
      </c>
      <c r="I61" s="11">
        <v>0.02</v>
      </c>
    </row>
    <row r="62" spans="1:9" s="29" customFormat="1" ht="30">
      <c r="A62" s="28" t="s">
        <v>21</v>
      </c>
      <c r="B62" s="20"/>
      <c r="C62" s="20" t="s">
        <v>154</v>
      </c>
      <c r="D62" s="69">
        <v>2849.1</v>
      </c>
      <c r="E62" s="21">
        <f>D62/G62</f>
        <v>0.87</v>
      </c>
      <c r="F62" s="21">
        <f>E62/12</f>
        <v>0.07</v>
      </c>
      <c r="G62" s="10">
        <v>3277.7</v>
      </c>
      <c r="H62" s="10">
        <v>1.07</v>
      </c>
      <c r="I62" s="11">
        <v>0.03</v>
      </c>
    </row>
    <row r="63" spans="1:9" s="29" customFormat="1" ht="18.75" customHeight="1">
      <c r="A63" s="28" t="s">
        <v>30</v>
      </c>
      <c r="B63" s="20"/>
      <c r="C63" s="27" t="s">
        <v>163</v>
      </c>
      <c r="D63" s="72">
        <f>D64+D65+D66+D67+D68+D69+D70+D71+D72+D73+D75+D74+D76</f>
        <v>21259.24</v>
      </c>
      <c r="E63" s="21">
        <f>D63/G63</f>
        <v>6.49</v>
      </c>
      <c r="F63" s="21">
        <f>E63/12</f>
        <v>0.54</v>
      </c>
      <c r="G63" s="10">
        <v>3277.7</v>
      </c>
      <c r="H63" s="10">
        <v>1.07</v>
      </c>
      <c r="I63" s="11">
        <v>0.59</v>
      </c>
    </row>
    <row r="64" spans="1:11" s="17" customFormat="1" ht="25.5" customHeight="1">
      <c r="A64" s="32" t="s">
        <v>83</v>
      </c>
      <c r="B64" s="33" t="s">
        <v>14</v>
      </c>
      <c r="C64" s="80"/>
      <c r="D64" s="73">
        <v>685.01</v>
      </c>
      <c r="E64" s="34"/>
      <c r="F64" s="34"/>
      <c r="G64" s="10">
        <v>3277.7</v>
      </c>
      <c r="H64" s="10">
        <v>1.07</v>
      </c>
      <c r="I64" s="11">
        <v>0.01</v>
      </c>
      <c r="K64" s="18"/>
    </row>
    <row r="65" spans="1:9" s="17" customFormat="1" ht="15">
      <c r="A65" s="32" t="s">
        <v>15</v>
      </c>
      <c r="B65" s="33" t="s">
        <v>19</v>
      </c>
      <c r="C65" s="80"/>
      <c r="D65" s="73">
        <v>505.42</v>
      </c>
      <c r="E65" s="34"/>
      <c r="F65" s="34"/>
      <c r="G65" s="10">
        <v>3277.7</v>
      </c>
      <c r="H65" s="10">
        <v>1.07</v>
      </c>
      <c r="I65" s="11">
        <v>0.01</v>
      </c>
    </row>
    <row r="66" spans="1:9" s="17" customFormat="1" ht="15">
      <c r="A66" s="32" t="s">
        <v>80</v>
      </c>
      <c r="B66" s="37" t="s">
        <v>14</v>
      </c>
      <c r="C66" s="81"/>
      <c r="D66" s="73">
        <v>900.62</v>
      </c>
      <c r="E66" s="34"/>
      <c r="F66" s="34"/>
      <c r="G66" s="10">
        <v>3277.7</v>
      </c>
      <c r="H66" s="10"/>
      <c r="I66" s="11"/>
    </row>
    <row r="67" spans="1:9" s="17" customFormat="1" ht="15">
      <c r="A67" s="32" t="s">
        <v>171</v>
      </c>
      <c r="B67" s="37" t="s">
        <v>51</v>
      </c>
      <c r="C67" s="80"/>
      <c r="D67" s="35">
        <v>0</v>
      </c>
      <c r="E67" s="34"/>
      <c r="F67" s="34"/>
      <c r="G67" s="10">
        <v>3277.7</v>
      </c>
      <c r="H67" s="10">
        <v>1.07</v>
      </c>
      <c r="I67" s="11">
        <v>0.18</v>
      </c>
    </row>
    <row r="68" spans="1:9" s="17" customFormat="1" ht="15">
      <c r="A68" s="32" t="s">
        <v>170</v>
      </c>
      <c r="B68" s="74" t="s">
        <v>14</v>
      </c>
      <c r="C68" s="82"/>
      <c r="D68" s="35">
        <v>1851.38</v>
      </c>
      <c r="E68" s="34"/>
      <c r="F68" s="34"/>
      <c r="G68" s="10">
        <v>3277.7</v>
      </c>
      <c r="H68" s="10"/>
      <c r="I68" s="11"/>
    </row>
    <row r="69" spans="1:9" s="17" customFormat="1" ht="15">
      <c r="A69" s="32" t="s">
        <v>46</v>
      </c>
      <c r="B69" s="33" t="s">
        <v>14</v>
      </c>
      <c r="C69" s="80"/>
      <c r="D69" s="73">
        <v>963.17</v>
      </c>
      <c r="E69" s="34"/>
      <c r="F69" s="34"/>
      <c r="G69" s="10">
        <v>3277.7</v>
      </c>
      <c r="H69" s="10">
        <v>1.07</v>
      </c>
      <c r="I69" s="11">
        <v>0.02</v>
      </c>
    </row>
    <row r="70" spans="1:9" s="17" customFormat="1" ht="15">
      <c r="A70" s="32" t="s">
        <v>16</v>
      </c>
      <c r="B70" s="33" t="s">
        <v>14</v>
      </c>
      <c r="C70" s="80"/>
      <c r="D70" s="73">
        <v>4294.09</v>
      </c>
      <c r="E70" s="34"/>
      <c r="F70" s="34"/>
      <c r="G70" s="10">
        <v>3277.7</v>
      </c>
      <c r="H70" s="10">
        <v>1.07</v>
      </c>
      <c r="I70" s="11">
        <v>0.07</v>
      </c>
    </row>
    <row r="71" spans="1:9" s="17" customFormat="1" ht="15">
      <c r="A71" s="32" t="s">
        <v>17</v>
      </c>
      <c r="B71" s="33" t="s">
        <v>14</v>
      </c>
      <c r="C71" s="80"/>
      <c r="D71" s="73">
        <v>1010.85</v>
      </c>
      <c r="E71" s="34"/>
      <c r="F71" s="34"/>
      <c r="G71" s="10">
        <v>3277.7</v>
      </c>
      <c r="H71" s="10">
        <v>1.07</v>
      </c>
      <c r="I71" s="11">
        <v>0.02</v>
      </c>
    </row>
    <row r="72" spans="1:9" s="17" customFormat="1" ht="15">
      <c r="A72" s="32" t="s">
        <v>43</v>
      </c>
      <c r="B72" s="33" t="s">
        <v>14</v>
      </c>
      <c r="C72" s="80"/>
      <c r="D72" s="73">
        <v>481.57</v>
      </c>
      <c r="E72" s="34"/>
      <c r="F72" s="34"/>
      <c r="G72" s="10">
        <v>3277.7</v>
      </c>
      <c r="H72" s="10">
        <v>1.07</v>
      </c>
      <c r="I72" s="11">
        <v>0.01</v>
      </c>
    </row>
    <row r="73" spans="1:9" s="17" customFormat="1" ht="15">
      <c r="A73" s="32" t="s">
        <v>44</v>
      </c>
      <c r="B73" s="33" t="s">
        <v>19</v>
      </c>
      <c r="C73" s="80"/>
      <c r="D73" s="73">
        <v>1926.35</v>
      </c>
      <c r="E73" s="34"/>
      <c r="F73" s="34"/>
      <c r="G73" s="10">
        <v>3277.7</v>
      </c>
      <c r="H73" s="10">
        <v>1.07</v>
      </c>
      <c r="I73" s="11">
        <v>0.03</v>
      </c>
    </row>
    <row r="74" spans="1:9" s="17" customFormat="1" ht="25.5">
      <c r="A74" s="32" t="s">
        <v>18</v>
      </c>
      <c r="B74" s="33" t="s">
        <v>14</v>
      </c>
      <c r="C74" s="80"/>
      <c r="D74" s="73">
        <v>3139.37</v>
      </c>
      <c r="E74" s="34"/>
      <c r="F74" s="34"/>
      <c r="G74" s="10">
        <v>3277.7</v>
      </c>
      <c r="H74" s="10">
        <v>1.07</v>
      </c>
      <c r="I74" s="11">
        <v>0.05</v>
      </c>
    </row>
    <row r="75" spans="1:9" s="17" customFormat="1" ht="25.5">
      <c r="A75" s="32" t="s">
        <v>84</v>
      </c>
      <c r="B75" s="33" t="s">
        <v>14</v>
      </c>
      <c r="C75" s="80"/>
      <c r="D75" s="73">
        <v>3837.45</v>
      </c>
      <c r="E75" s="34"/>
      <c r="F75" s="34"/>
      <c r="G75" s="10">
        <v>3277.7</v>
      </c>
      <c r="H75" s="10">
        <v>1.07</v>
      </c>
      <c r="I75" s="11">
        <v>0.01</v>
      </c>
    </row>
    <row r="76" spans="1:9" s="17" customFormat="1" ht="24.75" customHeight="1">
      <c r="A76" s="32" t="s">
        <v>125</v>
      </c>
      <c r="B76" s="37" t="s">
        <v>51</v>
      </c>
      <c r="C76" s="80"/>
      <c r="D76" s="73">
        <v>1663.96</v>
      </c>
      <c r="E76" s="34"/>
      <c r="F76" s="34"/>
      <c r="G76" s="10">
        <v>3277.7</v>
      </c>
      <c r="H76" s="10"/>
      <c r="I76" s="11"/>
    </row>
    <row r="77" spans="1:9" s="17" customFormat="1" ht="0.75" customHeight="1">
      <c r="A77" s="32" t="s">
        <v>71</v>
      </c>
      <c r="B77" s="37" t="s">
        <v>9</v>
      </c>
      <c r="C77" s="81"/>
      <c r="D77" s="73">
        <v>0</v>
      </c>
      <c r="E77" s="34"/>
      <c r="F77" s="34"/>
      <c r="G77" s="10">
        <v>3277.7</v>
      </c>
      <c r="H77" s="10">
        <v>1.07</v>
      </c>
      <c r="I77" s="11">
        <v>0.03</v>
      </c>
    </row>
    <row r="78" spans="1:11" s="29" customFormat="1" ht="30">
      <c r="A78" s="28" t="s">
        <v>35</v>
      </c>
      <c r="B78" s="20"/>
      <c r="C78" s="27" t="s">
        <v>164</v>
      </c>
      <c r="D78" s="72">
        <f>D79+D80+D82+D83+D84+D85+D86+D87+D88</f>
        <v>21318.5</v>
      </c>
      <c r="E78" s="21">
        <f>D78/G78</f>
        <v>6.5</v>
      </c>
      <c r="F78" s="21">
        <f>E78/12</f>
        <v>0.54</v>
      </c>
      <c r="G78" s="10">
        <v>3277.7</v>
      </c>
      <c r="H78" s="10">
        <v>1.07</v>
      </c>
      <c r="I78" s="11">
        <v>0.65</v>
      </c>
      <c r="K78" s="68"/>
    </row>
    <row r="79" spans="1:9" s="17" customFormat="1" ht="15">
      <c r="A79" s="32" t="s">
        <v>31</v>
      </c>
      <c r="B79" s="33" t="s">
        <v>47</v>
      </c>
      <c r="C79" s="80"/>
      <c r="D79" s="73">
        <v>2889.52</v>
      </c>
      <c r="E79" s="34"/>
      <c r="F79" s="34"/>
      <c r="G79" s="10">
        <v>3277.7</v>
      </c>
      <c r="H79" s="10">
        <v>1.07</v>
      </c>
      <c r="I79" s="11">
        <v>0.05</v>
      </c>
    </row>
    <row r="80" spans="1:9" s="17" customFormat="1" ht="25.5">
      <c r="A80" s="32" t="s">
        <v>32</v>
      </c>
      <c r="B80" s="33" t="s">
        <v>39</v>
      </c>
      <c r="C80" s="80"/>
      <c r="D80" s="73">
        <v>1926.35</v>
      </c>
      <c r="E80" s="34"/>
      <c r="F80" s="34"/>
      <c r="G80" s="10">
        <v>3277.7</v>
      </c>
      <c r="H80" s="10">
        <v>1.07</v>
      </c>
      <c r="I80" s="11">
        <v>0.03</v>
      </c>
    </row>
    <row r="81" spans="1:9" s="17" customFormat="1" ht="15">
      <c r="A81" s="32" t="s">
        <v>126</v>
      </c>
      <c r="B81" s="37" t="s">
        <v>14</v>
      </c>
      <c r="C81" s="80"/>
      <c r="D81" s="73">
        <v>0</v>
      </c>
      <c r="E81" s="34"/>
      <c r="F81" s="34"/>
      <c r="G81" s="10">
        <v>3277.7</v>
      </c>
      <c r="H81" s="10">
        <v>1.07</v>
      </c>
      <c r="I81" s="11">
        <v>0</v>
      </c>
    </row>
    <row r="82" spans="1:9" s="17" customFormat="1" ht="15">
      <c r="A82" s="32" t="s">
        <v>52</v>
      </c>
      <c r="B82" s="33" t="s">
        <v>51</v>
      </c>
      <c r="C82" s="80"/>
      <c r="D82" s="73">
        <v>2021.63</v>
      </c>
      <c r="E82" s="34"/>
      <c r="F82" s="34"/>
      <c r="G82" s="10">
        <v>3277.7</v>
      </c>
      <c r="H82" s="10">
        <v>1.07</v>
      </c>
      <c r="I82" s="11">
        <v>0.03</v>
      </c>
    </row>
    <row r="83" spans="1:9" s="17" customFormat="1" ht="25.5">
      <c r="A83" s="32" t="s">
        <v>48</v>
      </c>
      <c r="B83" s="33" t="s">
        <v>49</v>
      </c>
      <c r="C83" s="80"/>
      <c r="D83" s="73">
        <v>0</v>
      </c>
      <c r="E83" s="34"/>
      <c r="F83" s="34"/>
      <c r="G83" s="10">
        <v>3277.7</v>
      </c>
      <c r="H83" s="10">
        <v>1.07</v>
      </c>
      <c r="I83" s="11">
        <v>0.03</v>
      </c>
    </row>
    <row r="84" spans="1:9" s="17" customFormat="1" ht="15">
      <c r="A84" s="32" t="s">
        <v>172</v>
      </c>
      <c r="B84" s="33" t="s">
        <v>14</v>
      </c>
      <c r="C84" s="80"/>
      <c r="D84" s="73">
        <v>1610.89</v>
      </c>
      <c r="E84" s="34"/>
      <c r="F84" s="34"/>
      <c r="G84" s="10">
        <v>3277.7</v>
      </c>
      <c r="H84" s="10">
        <v>1.07</v>
      </c>
      <c r="I84" s="11">
        <v>0.04</v>
      </c>
    </row>
    <row r="85" spans="1:9" s="17" customFormat="1" ht="15">
      <c r="A85" s="32" t="s">
        <v>145</v>
      </c>
      <c r="B85" s="37" t="s">
        <v>51</v>
      </c>
      <c r="C85" s="80"/>
      <c r="D85" s="35">
        <v>0</v>
      </c>
      <c r="E85" s="34"/>
      <c r="F85" s="34"/>
      <c r="G85" s="10">
        <v>3277.7</v>
      </c>
      <c r="H85" s="10">
        <v>1.07</v>
      </c>
      <c r="I85" s="11">
        <v>0</v>
      </c>
    </row>
    <row r="86" spans="1:9" s="17" customFormat="1" ht="18" customHeight="1">
      <c r="A86" s="32" t="s">
        <v>45</v>
      </c>
      <c r="B86" s="33" t="s">
        <v>6</v>
      </c>
      <c r="C86" s="80"/>
      <c r="D86" s="73">
        <v>6851.28</v>
      </c>
      <c r="E86" s="34"/>
      <c r="F86" s="34"/>
      <c r="G86" s="10">
        <v>3277.7</v>
      </c>
      <c r="H86" s="10">
        <v>1.07</v>
      </c>
      <c r="I86" s="11">
        <v>0.13</v>
      </c>
    </row>
    <row r="87" spans="1:9" s="17" customFormat="1" ht="25.5">
      <c r="A87" s="32" t="s">
        <v>127</v>
      </c>
      <c r="B87" s="37" t="s">
        <v>14</v>
      </c>
      <c r="C87" s="86"/>
      <c r="D87" s="76">
        <v>6018.83</v>
      </c>
      <c r="E87" s="36"/>
      <c r="F87" s="36"/>
      <c r="G87" s="10">
        <v>3277.7</v>
      </c>
      <c r="H87" s="10"/>
      <c r="I87" s="11"/>
    </row>
    <row r="88" spans="1:9" s="17" customFormat="1" ht="25.5">
      <c r="A88" s="32" t="s">
        <v>125</v>
      </c>
      <c r="B88" s="37" t="s">
        <v>50</v>
      </c>
      <c r="C88" s="86"/>
      <c r="D88" s="76">
        <v>0</v>
      </c>
      <c r="E88" s="36"/>
      <c r="F88" s="36"/>
      <c r="G88" s="10">
        <v>3277.7</v>
      </c>
      <c r="H88" s="10"/>
      <c r="I88" s="11"/>
    </row>
    <row r="89" spans="1:9" s="17" customFormat="1" ht="30">
      <c r="A89" s="28" t="s">
        <v>36</v>
      </c>
      <c r="B89" s="33"/>
      <c r="C89" s="27" t="s">
        <v>165</v>
      </c>
      <c r="D89" s="21">
        <f>D90+D91+D92+D93</f>
        <v>2777.07</v>
      </c>
      <c r="E89" s="21">
        <f>D89/G89</f>
        <v>0.85</v>
      </c>
      <c r="F89" s="21">
        <f>E89/12</f>
        <v>0.07</v>
      </c>
      <c r="G89" s="10">
        <v>3277.7</v>
      </c>
      <c r="H89" s="10">
        <v>1.07</v>
      </c>
      <c r="I89" s="11">
        <v>0.08</v>
      </c>
    </row>
    <row r="90" spans="1:9" s="17" customFormat="1" ht="15">
      <c r="A90" s="32" t="s">
        <v>173</v>
      </c>
      <c r="B90" s="33" t="s">
        <v>14</v>
      </c>
      <c r="C90" s="86"/>
      <c r="D90" s="70">
        <v>2777.07</v>
      </c>
      <c r="E90" s="21"/>
      <c r="F90" s="21"/>
      <c r="G90" s="10">
        <v>3277.7</v>
      </c>
      <c r="H90" s="10"/>
      <c r="I90" s="11"/>
    </row>
    <row r="91" spans="1:9" s="17" customFormat="1" ht="15">
      <c r="A91" s="32" t="s">
        <v>142</v>
      </c>
      <c r="B91" s="37" t="s">
        <v>51</v>
      </c>
      <c r="C91" s="80"/>
      <c r="D91" s="35">
        <v>0</v>
      </c>
      <c r="E91" s="21"/>
      <c r="F91" s="21"/>
      <c r="G91" s="10">
        <v>3277.7</v>
      </c>
      <c r="H91" s="10"/>
      <c r="I91" s="11"/>
    </row>
    <row r="92" spans="1:9" s="17" customFormat="1" ht="15">
      <c r="A92" s="32" t="s">
        <v>129</v>
      </c>
      <c r="B92" s="37" t="s">
        <v>50</v>
      </c>
      <c r="C92" s="83"/>
      <c r="D92" s="70">
        <v>0</v>
      </c>
      <c r="E92" s="21"/>
      <c r="F92" s="21"/>
      <c r="G92" s="10">
        <v>3277.7</v>
      </c>
      <c r="H92" s="10"/>
      <c r="I92" s="11"/>
    </row>
    <row r="93" spans="1:9" s="17" customFormat="1" ht="27.75" customHeight="1">
      <c r="A93" s="32" t="s">
        <v>130</v>
      </c>
      <c r="B93" s="37" t="s">
        <v>51</v>
      </c>
      <c r="C93" s="82"/>
      <c r="D93" s="35">
        <v>0</v>
      </c>
      <c r="E93" s="34"/>
      <c r="F93" s="34"/>
      <c r="G93" s="10">
        <v>3277.7</v>
      </c>
      <c r="H93" s="10">
        <v>1.07</v>
      </c>
      <c r="I93" s="11">
        <v>0.02</v>
      </c>
    </row>
    <row r="94" spans="1:9" s="17" customFormat="1" ht="0.75" customHeight="1">
      <c r="A94" s="32" t="s">
        <v>61</v>
      </c>
      <c r="B94" s="33" t="s">
        <v>14</v>
      </c>
      <c r="C94" s="80"/>
      <c r="D94" s="35">
        <v>0</v>
      </c>
      <c r="E94" s="34"/>
      <c r="F94" s="34"/>
      <c r="G94" s="10">
        <v>3277.7</v>
      </c>
      <c r="H94" s="10">
        <v>1.07</v>
      </c>
      <c r="I94" s="11">
        <v>0.05</v>
      </c>
    </row>
    <row r="95" spans="1:9" s="17" customFormat="1" ht="21.75" customHeight="1">
      <c r="A95" s="28" t="s">
        <v>37</v>
      </c>
      <c r="B95" s="33"/>
      <c r="C95" s="27" t="s">
        <v>166</v>
      </c>
      <c r="D95" s="21">
        <f>D97+D98+D96+D99+D100+D101</f>
        <v>30989.15</v>
      </c>
      <c r="E95" s="21">
        <f>D95/G95</f>
        <v>9.45</v>
      </c>
      <c r="F95" s="21">
        <f>E95/12</f>
        <v>0.79</v>
      </c>
      <c r="G95" s="10">
        <v>3277.7</v>
      </c>
      <c r="H95" s="10">
        <v>1.07</v>
      </c>
      <c r="I95" s="11">
        <v>0.24</v>
      </c>
    </row>
    <row r="96" spans="1:9" s="17" customFormat="1" ht="18" customHeight="1">
      <c r="A96" s="32" t="s">
        <v>33</v>
      </c>
      <c r="B96" s="33" t="s">
        <v>6</v>
      </c>
      <c r="C96" s="80"/>
      <c r="D96" s="35">
        <f>E96*G96</f>
        <v>0</v>
      </c>
      <c r="E96" s="34"/>
      <c r="F96" s="34"/>
      <c r="G96" s="10">
        <v>3277.7</v>
      </c>
      <c r="H96" s="10">
        <v>1.07</v>
      </c>
      <c r="I96" s="11">
        <v>0</v>
      </c>
    </row>
    <row r="97" spans="1:9" s="17" customFormat="1" ht="42" customHeight="1">
      <c r="A97" s="32" t="s">
        <v>131</v>
      </c>
      <c r="B97" s="33" t="s">
        <v>14</v>
      </c>
      <c r="C97" s="80"/>
      <c r="D97" s="35">
        <v>11522.28</v>
      </c>
      <c r="E97" s="34"/>
      <c r="F97" s="34"/>
      <c r="G97" s="10">
        <v>3277.7</v>
      </c>
      <c r="H97" s="10">
        <v>1.07</v>
      </c>
      <c r="I97" s="11">
        <v>0.21</v>
      </c>
    </row>
    <row r="98" spans="1:9" s="17" customFormat="1" ht="47.25" customHeight="1">
      <c r="A98" s="32" t="s">
        <v>132</v>
      </c>
      <c r="B98" s="33" t="s">
        <v>14</v>
      </c>
      <c r="C98" s="80"/>
      <c r="D98" s="35">
        <v>1006.81</v>
      </c>
      <c r="E98" s="34"/>
      <c r="F98" s="34"/>
      <c r="G98" s="10">
        <v>3277.7</v>
      </c>
      <c r="H98" s="10">
        <v>1.07</v>
      </c>
      <c r="I98" s="11">
        <v>0.02</v>
      </c>
    </row>
    <row r="99" spans="1:9" s="17" customFormat="1" ht="27.75" customHeight="1">
      <c r="A99" s="32" t="s">
        <v>54</v>
      </c>
      <c r="B99" s="33" t="s">
        <v>9</v>
      </c>
      <c r="C99" s="80"/>
      <c r="D99" s="35">
        <f>E99*G99</f>
        <v>0</v>
      </c>
      <c r="E99" s="34"/>
      <c r="F99" s="34"/>
      <c r="G99" s="10">
        <v>3277.7</v>
      </c>
      <c r="H99" s="10">
        <v>1.07</v>
      </c>
      <c r="I99" s="11">
        <v>0</v>
      </c>
    </row>
    <row r="100" spans="1:9" s="17" customFormat="1" ht="27.75" customHeight="1">
      <c r="A100" s="32" t="s">
        <v>40</v>
      </c>
      <c r="B100" s="37" t="s">
        <v>72</v>
      </c>
      <c r="C100" s="80"/>
      <c r="D100" s="35">
        <v>0</v>
      </c>
      <c r="E100" s="34"/>
      <c r="F100" s="34"/>
      <c r="G100" s="10">
        <v>3277.7</v>
      </c>
      <c r="H100" s="10"/>
      <c r="I100" s="11"/>
    </row>
    <row r="101" spans="1:9" s="17" customFormat="1" ht="57.75" customHeight="1">
      <c r="A101" s="32" t="s">
        <v>133</v>
      </c>
      <c r="B101" s="37" t="s">
        <v>73</v>
      </c>
      <c r="C101" s="80"/>
      <c r="D101" s="35">
        <v>18460.06</v>
      </c>
      <c r="E101" s="34"/>
      <c r="F101" s="34"/>
      <c r="G101" s="10">
        <v>3277.7</v>
      </c>
      <c r="H101" s="10">
        <v>1.07</v>
      </c>
      <c r="I101" s="11">
        <v>0</v>
      </c>
    </row>
    <row r="102" spans="1:9" s="17" customFormat="1" ht="18.75" customHeight="1">
      <c r="A102" s="28" t="s">
        <v>38</v>
      </c>
      <c r="B102" s="33"/>
      <c r="C102" s="27" t="s">
        <v>167</v>
      </c>
      <c r="D102" s="21">
        <f>D103</f>
        <v>0</v>
      </c>
      <c r="E102" s="21">
        <f>D102/G102</f>
        <v>0</v>
      </c>
      <c r="F102" s="21">
        <f>E102/12</f>
        <v>0</v>
      </c>
      <c r="G102" s="10">
        <v>3277.7</v>
      </c>
      <c r="H102" s="10">
        <v>1.07</v>
      </c>
      <c r="I102" s="11">
        <v>0.14</v>
      </c>
    </row>
    <row r="103" spans="1:9" s="17" customFormat="1" ht="20.25" customHeight="1">
      <c r="A103" s="32" t="s">
        <v>34</v>
      </c>
      <c r="B103" s="33" t="s">
        <v>14</v>
      </c>
      <c r="C103" s="80"/>
      <c r="D103" s="35">
        <v>0</v>
      </c>
      <c r="E103" s="34"/>
      <c r="F103" s="34"/>
      <c r="G103" s="10">
        <v>3277.7</v>
      </c>
      <c r="H103" s="10">
        <v>1.07</v>
      </c>
      <c r="I103" s="11">
        <v>0.02</v>
      </c>
    </row>
    <row r="104" spans="1:9" s="10" customFormat="1" ht="24" customHeight="1">
      <c r="A104" s="28" t="s">
        <v>42</v>
      </c>
      <c r="B104" s="20"/>
      <c r="C104" s="27" t="s">
        <v>168</v>
      </c>
      <c r="D104" s="21">
        <f>D105+D106</f>
        <v>18660.84</v>
      </c>
      <c r="E104" s="21">
        <f>D104/G104</f>
        <v>5.69</v>
      </c>
      <c r="F104" s="21">
        <f>E104/12</f>
        <v>0.47</v>
      </c>
      <c r="G104" s="10">
        <v>3277.7</v>
      </c>
      <c r="H104" s="10">
        <v>1.07</v>
      </c>
      <c r="I104" s="11">
        <v>0.37</v>
      </c>
    </row>
    <row r="105" spans="1:9" s="17" customFormat="1" ht="54" customHeight="1">
      <c r="A105" s="88" t="s">
        <v>134</v>
      </c>
      <c r="B105" s="37" t="s">
        <v>19</v>
      </c>
      <c r="C105" s="81"/>
      <c r="D105" s="35">
        <v>18660.84</v>
      </c>
      <c r="E105" s="34"/>
      <c r="F105" s="34"/>
      <c r="G105" s="10">
        <v>3277.7</v>
      </c>
      <c r="H105" s="10">
        <v>1.07</v>
      </c>
      <c r="I105" s="11">
        <v>0.03</v>
      </c>
    </row>
    <row r="106" spans="1:9" s="17" customFormat="1" ht="32.25" customHeight="1">
      <c r="A106" s="88" t="s">
        <v>174</v>
      </c>
      <c r="B106" s="37" t="s">
        <v>73</v>
      </c>
      <c r="C106" s="81"/>
      <c r="D106" s="35">
        <v>0</v>
      </c>
      <c r="E106" s="34"/>
      <c r="F106" s="34"/>
      <c r="G106" s="10">
        <v>3277.7</v>
      </c>
      <c r="H106" s="10">
        <v>1.07</v>
      </c>
      <c r="I106" s="11">
        <v>0.34</v>
      </c>
    </row>
    <row r="107" spans="1:9" s="10" customFormat="1" ht="15">
      <c r="A107" s="28" t="s">
        <v>41</v>
      </c>
      <c r="B107" s="20"/>
      <c r="C107" s="27" t="s">
        <v>169</v>
      </c>
      <c r="D107" s="21">
        <f>D108+D109</f>
        <v>19086.96</v>
      </c>
      <c r="E107" s="21">
        <f>D107/G107</f>
        <v>5.82</v>
      </c>
      <c r="F107" s="21">
        <f>E107/12</f>
        <v>0.49</v>
      </c>
      <c r="G107" s="10">
        <v>3277.7</v>
      </c>
      <c r="H107" s="10">
        <v>1.07</v>
      </c>
      <c r="I107" s="11">
        <v>0.47</v>
      </c>
    </row>
    <row r="108" spans="1:9" s="17" customFormat="1" ht="21" customHeight="1">
      <c r="A108" s="32" t="s">
        <v>53</v>
      </c>
      <c r="B108" s="33" t="s">
        <v>47</v>
      </c>
      <c r="C108" s="80"/>
      <c r="D108" s="35">
        <v>19086.96</v>
      </c>
      <c r="E108" s="34"/>
      <c r="F108" s="34"/>
      <c r="G108" s="10">
        <v>3277.7</v>
      </c>
      <c r="H108" s="10">
        <v>1.07</v>
      </c>
      <c r="I108" s="11">
        <v>0.35</v>
      </c>
    </row>
    <row r="109" spans="1:9" s="17" customFormat="1" ht="15.75" thickBot="1">
      <c r="A109" s="32" t="s">
        <v>56</v>
      </c>
      <c r="B109" s="33" t="s">
        <v>47</v>
      </c>
      <c r="C109" s="80"/>
      <c r="D109" s="35">
        <v>0</v>
      </c>
      <c r="E109" s="34"/>
      <c r="F109" s="34"/>
      <c r="G109" s="10">
        <v>3277.7</v>
      </c>
      <c r="H109" s="10">
        <v>1.07</v>
      </c>
      <c r="I109" s="11">
        <v>0.12</v>
      </c>
    </row>
    <row r="110" spans="1:11" s="10" customFormat="1" ht="176.25" thickBot="1">
      <c r="A110" s="92" t="s">
        <v>175</v>
      </c>
      <c r="B110" s="20" t="s">
        <v>9</v>
      </c>
      <c r="C110" s="8"/>
      <c r="D110" s="39">
        <f>34719.89-0.01</f>
        <v>34719.88</v>
      </c>
      <c r="E110" s="30">
        <v>10.59</v>
      </c>
      <c r="F110" s="39">
        <v>0.88</v>
      </c>
      <c r="G110" s="10">
        <v>3277.7</v>
      </c>
      <c r="H110" s="10">
        <v>1.07</v>
      </c>
      <c r="I110" s="11">
        <v>0.3</v>
      </c>
      <c r="K110" s="11"/>
    </row>
    <row r="111" spans="1:9" s="10" customFormat="1" ht="25.5" customHeight="1" thickBot="1">
      <c r="A111" s="57" t="s">
        <v>74</v>
      </c>
      <c r="B111" s="44" t="s">
        <v>8</v>
      </c>
      <c r="C111" s="84"/>
      <c r="D111" s="43">
        <f>E111*G111</f>
        <v>74731.56</v>
      </c>
      <c r="E111" s="21">
        <f>F111*12</f>
        <v>22.8</v>
      </c>
      <c r="F111" s="42">
        <v>1.9</v>
      </c>
      <c r="G111" s="10">
        <v>3277.7</v>
      </c>
      <c r="I111" s="11"/>
    </row>
    <row r="112" spans="1:9" s="10" customFormat="1" ht="24.75" customHeight="1" thickBot="1">
      <c r="A112" s="40" t="s">
        <v>28</v>
      </c>
      <c r="B112" s="41"/>
      <c r="C112" s="85"/>
      <c r="D112" s="42">
        <f>D15+D28+D39+D40+D47+D48+D49+D50+D60+D61+D62+D63+D78+D89+D95+D102+D104+D107+D110+D111+D41</f>
        <v>631079.77</v>
      </c>
      <c r="E112" s="42">
        <f>E15+E28+E39+E40+E47+E48+E49+E50+E60+E61+E62+E63+E78+E89+E95+E102+E104+E107+E110+E111+E41</f>
        <v>192.54</v>
      </c>
      <c r="F112" s="42">
        <f>F15+F28+F39+F40+F47+F48+F49+F50+F60+F61+F62+F63+F78+F89+F95+F102+F104+F107+F110+F111+F41</f>
        <v>16.04</v>
      </c>
      <c r="G112" s="10">
        <v>3277.7</v>
      </c>
      <c r="I112" s="11"/>
    </row>
    <row r="113" spans="1:9" s="45" customFormat="1" ht="19.5">
      <c r="A113" s="47"/>
      <c r="B113" s="48"/>
      <c r="C113" s="48"/>
      <c r="D113" s="48"/>
      <c r="E113" s="48"/>
      <c r="F113" s="48"/>
      <c r="G113" s="10"/>
      <c r="I113" s="46"/>
    </row>
    <row r="114" spans="1:9" s="50" customFormat="1" ht="15">
      <c r="A114" s="49"/>
      <c r="G114" s="10"/>
      <c r="I114" s="51"/>
    </row>
    <row r="115" spans="1:9" s="50" customFormat="1" ht="15">
      <c r="A115" s="49"/>
      <c r="G115" s="10"/>
      <c r="I115" s="51"/>
    </row>
    <row r="116" spans="1:9" s="50" customFormat="1" ht="15.75" thickBot="1">
      <c r="A116" s="49"/>
      <c r="G116" s="10"/>
      <c r="I116" s="51"/>
    </row>
    <row r="117" spans="1:12" s="10" customFormat="1" ht="19.5" thickBot="1">
      <c r="A117" s="38" t="s">
        <v>62</v>
      </c>
      <c r="B117" s="8"/>
      <c r="C117" s="8"/>
      <c r="D117" s="39">
        <f>D118+D119+D120</f>
        <v>7733.28</v>
      </c>
      <c r="E117" s="39">
        <f>E118+E119+E120</f>
        <v>2.36</v>
      </c>
      <c r="F117" s="39">
        <f>F118+F119+F120</f>
        <v>0.2</v>
      </c>
      <c r="G117" s="10">
        <v>3277.7</v>
      </c>
      <c r="I117" s="11"/>
      <c r="L117" s="11"/>
    </row>
    <row r="118" spans="1:9" s="17" customFormat="1" ht="15">
      <c r="A118" s="32" t="s">
        <v>176</v>
      </c>
      <c r="B118" s="33"/>
      <c r="C118" s="80"/>
      <c r="D118" s="94">
        <v>6333.22</v>
      </c>
      <c r="E118" s="34">
        <f>D118/G118</f>
        <v>1.93</v>
      </c>
      <c r="F118" s="24">
        <f>E118/12</f>
        <v>0.16</v>
      </c>
      <c r="G118" s="10">
        <v>3277.7</v>
      </c>
      <c r="I118" s="18"/>
    </row>
    <row r="119" spans="1:9" s="17" customFormat="1" ht="15">
      <c r="A119" s="32" t="s">
        <v>136</v>
      </c>
      <c r="B119" s="33"/>
      <c r="C119" s="80"/>
      <c r="D119" s="94">
        <v>714.09</v>
      </c>
      <c r="E119" s="34">
        <f>D119/G119</f>
        <v>0.22</v>
      </c>
      <c r="F119" s="24">
        <f>E119/12</f>
        <v>0.02</v>
      </c>
      <c r="G119" s="10">
        <v>3277.7</v>
      </c>
      <c r="I119" s="18"/>
    </row>
    <row r="120" spans="1:9" s="17" customFormat="1" ht="15">
      <c r="A120" s="32" t="s">
        <v>177</v>
      </c>
      <c r="B120" s="33"/>
      <c r="C120" s="80"/>
      <c r="D120" s="94">
        <v>685.97</v>
      </c>
      <c r="E120" s="34">
        <f>D120/G120</f>
        <v>0.21</v>
      </c>
      <c r="F120" s="24">
        <f>E120/12</f>
        <v>0.02</v>
      </c>
      <c r="G120" s="10">
        <v>3277.7</v>
      </c>
      <c r="I120" s="18"/>
    </row>
    <row r="121" spans="1:9" s="50" customFormat="1" ht="12.75">
      <c r="A121" s="49"/>
      <c r="I121" s="51"/>
    </row>
    <row r="122" spans="1:9" s="50" customFormat="1" ht="13.5" thickBot="1">
      <c r="A122" s="49"/>
      <c r="I122" s="51"/>
    </row>
    <row r="123" spans="1:9" s="55" customFormat="1" ht="24.75" customHeight="1" thickBot="1">
      <c r="A123" s="52" t="s">
        <v>178</v>
      </c>
      <c r="B123" s="53"/>
      <c r="C123" s="53"/>
      <c r="D123" s="54">
        <f>D112+D117</f>
        <v>638813.05</v>
      </c>
      <c r="E123" s="54">
        <f>E112+E117</f>
        <v>194.9</v>
      </c>
      <c r="F123" s="54">
        <f>F112+F117</f>
        <v>16.24</v>
      </c>
      <c r="I123" s="56"/>
    </row>
    <row r="124" spans="1:9" s="50" customFormat="1" ht="12.75">
      <c r="A124" s="49"/>
      <c r="I124" s="51"/>
    </row>
    <row r="125" spans="1:9" s="50" customFormat="1" ht="12.75">
      <c r="A125" s="49"/>
      <c r="I125" s="51"/>
    </row>
    <row r="126" spans="1:9" s="50" customFormat="1" ht="12.75">
      <c r="A126" s="49"/>
      <c r="I126" s="51"/>
    </row>
    <row r="127" spans="1:9" s="61" customFormat="1" ht="18.75">
      <c r="A127" s="98"/>
      <c r="B127" s="59"/>
      <c r="C127" s="59"/>
      <c r="D127" s="60"/>
      <c r="E127" s="60"/>
      <c r="F127" s="60"/>
      <c r="I127" s="62"/>
    </row>
    <row r="128" spans="1:9" s="61" customFormat="1" ht="18.75">
      <c r="A128" s="98"/>
      <c r="B128" s="59"/>
      <c r="C128" s="59"/>
      <c r="D128" s="60"/>
      <c r="E128" s="60"/>
      <c r="F128" s="60"/>
      <c r="I128" s="62"/>
    </row>
    <row r="129" spans="1:9" s="45" customFormat="1" ht="19.5">
      <c r="A129" s="63"/>
      <c r="B129" s="64"/>
      <c r="C129" s="64"/>
      <c r="D129" s="65"/>
      <c r="E129" s="65"/>
      <c r="F129" s="65"/>
      <c r="I129" s="46"/>
    </row>
    <row r="130" spans="1:9" s="50" customFormat="1" ht="14.25">
      <c r="A130" s="110" t="s">
        <v>26</v>
      </c>
      <c r="B130" s="110"/>
      <c r="C130" s="110"/>
      <c r="D130" s="110"/>
      <c r="I130" s="51"/>
    </row>
    <row r="131" s="50" customFormat="1" ht="12.75">
      <c r="I131" s="51"/>
    </row>
    <row r="132" spans="1:9" s="50" customFormat="1" ht="12.75">
      <c r="A132" s="49" t="s">
        <v>27</v>
      </c>
      <c r="I132" s="51"/>
    </row>
    <row r="133" s="50" customFormat="1" ht="12.75">
      <c r="I133" s="51"/>
    </row>
    <row r="134" s="50" customFormat="1" ht="12.75">
      <c r="I134" s="51"/>
    </row>
    <row r="135" s="50" customFormat="1" ht="12.75">
      <c r="I135" s="51"/>
    </row>
    <row r="136" s="50" customFormat="1" ht="12.75">
      <c r="I136" s="51"/>
    </row>
    <row r="137" s="50" customFormat="1" ht="12.75">
      <c r="I137" s="51"/>
    </row>
    <row r="138" s="50" customFormat="1" ht="12.75">
      <c r="I138" s="51"/>
    </row>
    <row r="139" s="50" customFormat="1" ht="12.75">
      <c r="I139" s="51"/>
    </row>
    <row r="140" s="50" customFormat="1" ht="12.75">
      <c r="I140" s="51"/>
    </row>
    <row r="141" s="50" customFormat="1" ht="12.75">
      <c r="I141" s="51"/>
    </row>
    <row r="142" s="50" customFormat="1" ht="12.75">
      <c r="I142" s="51"/>
    </row>
    <row r="143" s="50" customFormat="1" ht="12.75">
      <c r="I143" s="51"/>
    </row>
    <row r="144" s="50" customFormat="1" ht="12.75">
      <c r="I144" s="51"/>
    </row>
    <row r="145" s="50" customFormat="1" ht="12.75">
      <c r="I145" s="51"/>
    </row>
    <row r="146" s="50" customFormat="1" ht="12.75">
      <c r="I146" s="51"/>
    </row>
    <row r="147" s="50" customFormat="1" ht="12.75">
      <c r="I147" s="51"/>
    </row>
    <row r="148" s="50" customFormat="1" ht="12.75">
      <c r="I148" s="51"/>
    </row>
    <row r="149" s="50" customFormat="1" ht="12.75">
      <c r="I149" s="51"/>
    </row>
    <row r="150" s="50" customFormat="1" ht="12.75">
      <c r="I150" s="51"/>
    </row>
  </sheetData>
  <sheetProtection/>
  <mergeCells count="13">
    <mergeCell ref="A1:F1"/>
    <mergeCell ref="B2:F2"/>
    <mergeCell ref="B3:F3"/>
    <mergeCell ref="B4:F4"/>
    <mergeCell ref="A5:F5"/>
    <mergeCell ref="A6:F6"/>
    <mergeCell ref="A130:D130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2016-04-11T11:19:16Z</cp:lastPrinted>
  <dcterms:created xsi:type="dcterms:W3CDTF">2010-04-02T14:46:04Z</dcterms:created>
  <dcterms:modified xsi:type="dcterms:W3CDTF">2016-04-11T11:20:38Z</dcterms:modified>
  <cp:category/>
  <cp:version/>
  <cp:contentType/>
  <cp:contentStatus/>
</cp:coreProperties>
</file>