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по голосованию" sheetId="1" r:id="rId1"/>
  </sheets>
  <definedNames/>
  <calcPr fullCalcOnLoad="1"/>
</workbook>
</file>

<file path=xl/sharedStrings.xml><?xml version="1.0" encoding="utf-8"?>
<sst xmlns="http://schemas.openxmlformats.org/spreadsheetml/2006/main" count="165" uniqueCount="114">
  <si>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</si>
  <si>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</si>
  <si>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</si>
  <si>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</si>
  <si>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</si>
  <si>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</si>
  <si>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</si>
  <si>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</si>
  <si>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</si>
  <si>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</si>
  <si>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</si>
  <si>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</si>
  <si>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</si>
  <si>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</si>
  <si>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</si>
  <si>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</si>
  <si>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</si>
  <si>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</si>
  <si>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</si>
  <si>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</si>
  <si>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</si>
  <si>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</si>
  <si>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</si>
  <si>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</si>
  <si>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</si>
  <si>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</si>
  <si>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</si>
  <si>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</si>
  <si>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</si>
  <si>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</si>
  <si>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</si>
  <si>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</si>
  <si>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>* для жилых помещений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</si>
  <si>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</si>
  <si>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</si>
  <si>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Работы по текущему ремонту, в т.ч.:</t>
  </si>
  <si>
    <t>ИТОГО:</t>
  </si>
  <si>
    <t>Работы заявочного характера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</si>
  <si>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</si>
  <si>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</si>
  <si>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</si>
  <si>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подключение системы отопления</t>
  </si>
  <si>
    <t>ревизия ВРУ</t>
  </si>
  <si>
    <t>прочистка канализационных выпусков до стены здания</t>
  </si>
  <si>
    <t>прочистка канализационных стояков</t>
  </si>
  <si>
    <t>чеканка и замазка канализационных стыков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</si>
  <si>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</si>
  <si>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</si>
  <si>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отключение системы отопления</t>
  </si>
  <si>
    <t>замена трансформатора тока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</si>
  <si>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</si>
  <si>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</si>
  <si>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</si>
  <si>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</si>
  <si>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</si>
  <si>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</si>
  <si>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</si>
  <si>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</si>
  <si>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</si>
  <si>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</si>
  <si>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горячего водоснабжения</t>
  </si>
  <si>
    <t>обслуживание насосов холодного водоснабжения</t>
  </si>
  <si>
    <t>ревизия элеваторного узла ( сопло )</t>
  </si>
  <si>
    <t>3 раза в год</t>
  </si>
  <si>
    <t>отключение системы отопления в местах общего пользования</t>
  </si>
  <si>
    <t>подключение системы отопления в местах общего пользования</t>
  </si>
  <si>
    <t>восстановление подвального освещения</t>
  </si>
  <si>
    <t>прочистка вентиляционных каналов и канализационных вытяжек</t>
  </si>
  <si>
    <t>проверка вентиляционных каналов и канализационных вытяжек</t>
  </si>
  <si>
    <t>очистка кровли от снега и скалывание сосулек</t>
  </si>
  <si>
    <t>восстановление водостоков ( мелкий ремонт после очистки от снега и льда )</t>
  </si>
  <si>
    <t>восстановление общедомового уличного освещения</t>
  </si>
  <si>
    <t>восстановление подъездного освещения</t>
  </si>
  <si>
    <t>восстановление чердачного освещения</t>
  </si>
  <si>
    <t>Обслуживание общедомовых приборов учета горячего водоснабжения</t>
  </si>
  <si>
    <t>(многоквартирный дом с газовыми плитами )</t>
  </si>
  <si>
    <t>ревизия ШР, ЩЭ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</si>
  <si>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</si>
  <si>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</si>
  <si>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</si>
  <si>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</si>
  <si>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1 раз в сутки во время гололеда</t>
  </si>
  <si>
    <t>элеваторный узел</t>
  </si>
  <si>
    <t>очистка дренажного колодца</t>
  </si>
  <si>
    <t>1 раз в 4 месяца</t>
  </si>
  <si>
    <t>очистка от снега и наледи подъездных козырьков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</si>
  <si>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</si>
  <si>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</si>
  <si>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</si>
  <si>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</si>
  <si>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</si>
  <si>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</si>
  <si>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</si>
  <si>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</si>
  <si>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</si>
  <si>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по адресу: ул. Набережная, д.50 (Sобщ.=2997,0м2, Sзем.уч.=1635,37м2)</t>
  </si>
  <si>
    <t>ремонт элементов кровли (смена ограждения, установка снегозадержателей, герметизация отверстий)</t>
  </si>
  <si>
    <t>ремонт слуховых окон</t>
  </si>
  <si>
    <t>Дополнительные работы (текущий ремонт), в т.ч.:</t>
  </si>
  <si>
    <t>ВСЕГО:</t>
  </si>
  <si>
    <t>Расчет размера платы за содержание и ремонт общего имущества в многоквартирном доме</t>
  </si>
  <si>
    <t>ремонт кровли</t>
  </si>
  <si>
    <t>ремонт крыльца</t>
  </si>
  <si>
    <t>установка датчиков движения</t>
  </si>
  <si>
    <t>электрические измерения и испытания электрооборудования</t>
  </si>
  <si>
    <t>2012-2013гг.</t>
  </si>
  <si>
    <t>замена ( поверка ) КИП манометры 4 шт.,термометры 4 шт.</t>
  </si>
  <si>
    <t>ревизия задвижек отопления (д.50мм-6шт.)</t>
  </si>
  <si>
    <t>Погашение задолженности прошлых периодов</t>
  </si>
  <si>
    <t>по состоянию на 1.05.2012г.</t>
  </si>
  <si>
    <t>двери / ремонт тамбурных дверей /</t>
  </si>
  <si>
    <t>устройство покрытия парапета</t>
  </si>
  <si>
    <t>устройство обрамлений слуховых окон</t>
  </si>
  <si>
    <t>устройство водостоков в тротуарной плитке, ремонт тротуарной плитки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</si>
</sst>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1"/>
      <name val="Arial"/>
      <family val="2"/>
    </font>
    <font>
      <sz val="10"/>
      <name val="Arial"/>
      <family val="2"/>
    </font>
    <font>
      <b/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24" borderId="0" xfId="0" applyFill="1" applyAlignment="1">
      <alignment/>
    </xf>
    <xf numFmtId="2" fontId="0" fillId="24" borderId="0" xfId="0" applyNumberFormat="1" applyFill="1" applyAlignment="1">
      <alignment/>
    </xf>
    <xf numFmtId="0" fontId="26" fillId="24" borderId="0" xfId="0" applyFont="1" applyFill="1" applyAlignment="1">
      <alignment horizontal="center"/>
    </xf>
    <xf numFmtId="0" fontId="18" fillId="24" borderId="0" xfId="0" applyFont="1" applyFill="1" applyAlignment="1">
      <alignment horizontal="center" vertical="center"/>
    </xf>
    <xf numFmtId="0" fontId="20" fillId="24" borderId="0" xfId="0" applyFont="1" applyFill="1" applyAlignment="1">
      <alignment/>
    </xf>
    <xf numFmtId="2" fontId="20" fillId="24" borderId="0" xfId="0" applyNumberFormat="1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textRotation="90" wrapText="1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9" xfId="0" applyFont="1" applyFill="1" applyBorder="1" applyAlignment="1">
      <alignment horizontal="left" vertical="center" wrapText="1"/>
    </xf>
    <xf numFmtId="0" fontId="18" fillId="24" borderId="20" xfId="0" applyFont="1" applyFill="1" applyBorder="1" applyAlignment="1">
      <alignment horizontal="center" vertical="center" wrapText="1"/>
    </xf>
    <xf numFmtId="2" fontId="18" fillId="24" borderId="21" xfId="0" applyNumberFormat="1" applyFont="1" applyFill="1" applyBorder="1" applyAlignment="1">
      <alignment horizontal="center" vertical="center" wrapText="1"/>
    </xf>
    <xf numFmtId="2" fontId="18" fillId="24" borderId="22" xfId="0" applyNumberFormat="1" applyFont="1" applyFill="1" applyBorder="1" applyAlignment="1">
      <alignment horizontal="center" vertical="center" wrapText="1"/>
    </xf>
    <xf numFmtId="2" fontId="18" fillId="24" borderId="23" xfId="0" applyNumberFormat="1" applyFont="1" applyFill="1" applyBorder="1" applyAlignment="1">
      <alignment horizontal="center" vertical="center" wrapText="1"/>
    </xf>
    <xf numFmtId="4" fontId="25" fillId="24" borderId="19" xfId="0" applyNumberFormat="1" applyFont="1" applyFill="1" applyBorder="1" applyAlignment="1">
      <alignment horizontal="left" vertical="center" wrapText="1"/>
    </xf>
    <xf numFmtId="4" fontId="25" fillId="24" borderId="21" xfId="0" applyNumberFormat="1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18" fillId="24" borderId="24" xfId="0" applyFont="1" applyFill="1" applyBorder="1" applyAlignment="1">
      <alignment horizontal="left" vertical="center" wrapText="1"/>
    </xf>
    <xf numFmtId="2" fontId="18" fillId="24" borderId="25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2" fontId="18" fillId="24" borderId="20" xfId="0" applyNumberFormat="1" applyFont="1" applyFill="1" applyBorder="1" applyAlignment="1">
      <alignment horizontal="center" vertical="center" wrapText="1"/>
    </xf>
    <xf numFmtId="0" fontId="18" fillId="24" borderId="26" xfId="0" applyFont="1" applyFill="1" applyBorder="1" applyAlignment="1">
      <alignment horizontal="center" vertical="center" wrapText="1"/>
    </xf>
    <xf numFmtId="2" fontId="18" fillId="24" borderId="26" xfId="0" applyNumberFormat="1" applyFont="1" applyFill="1" applyBorder="1" applyAlignment="1">
      <alignment horizontal="center" vertical="center" wrapText="1"/>
    </xf>
    <xf numFmtId="2" fontId="18" fillId="24" borderId="27" xfId="0" applyNumberFormat="1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left" vertical="center" wrapText="1"/>
    </xf>
    <xf numFmtId="0" fontId="0" fillId="24" borderId="20" xfId="0" applyFont="1" applyFill="1" applyBorder="1" applyAlignment="1">
      <alignment horizontal="center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2" fontId="0" fillId="24" borderId="28" xfId="0" applyNumberFormat="1" applyFont="1" applyFill="1" applyBorder="1" applyAlignment="1">
      <alignment horizontal="center" vertical="center" wrapText="1"/>
    </xf>
    <xf numFmtId="2" fontId="0" fillId="24" borderId="25" xfId="0" applyNumberFormat="1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0" fontId="19" fillId="24" borderId="24" xfId="0" applyFont="1" applyFill="1" applyBorder="1" applyAlignment="1">
      <alignment horizontal="left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19" fillId="24" borderId="29" xfId="0" applyFont="1" applyFill="1" applyBorder="1" applyAlignment="1">
      <alignment horizontal="left" vertical="center" wrapText="1"/>
    </xf>
    <xf numFmtId="0" fontId="24" fillId="24" borderId="24" xfId="0" applyFont="1" applyFill="1" applyBorder="1" applyAlignment="1">
      <alignment horizontal="left" vertical="center" wrapText="1"/>
    </xf>
    <xf numFmtId="0" fontId="25" fillId="24" borderId="20" xfId="0" applyFont="1" applyFill="1" applyBorder="1" applyAlignment="1">
      <alignment horizontal="center" vertical="center" wrapText="1"/>
    </xf>
    <xf numFmtId="2" fontId="25" fillId="24" borderId="20" xfId="0" applyNumberFormat="1" applyFont="1" applyFill="1" applyBorder="1" applyAlignment="1">
      <alignment horizontal="center" vertical="center" wrapText="1"/>
    </xf>
    <xf numFmtId="2" fontId="25" fillId="24" borderId="26" xfId="0" applyNumberFormat="1" applyFont="1" applyFill="1" applyBorder="1" applyAlignment="1">
      <alignment horizontal="center" vertical="center" wrapText="1"/>
    </xf>
    <xf numFmtId="2" fontId="25" fillId="24" borderId="27" xfId="0" applyNumberFormat="1" applyFont="1" applyFill="1" applyBorder="1" applyAlignment="1">
      <alignment horizontal="center" vertical="center" wrapText="1"/>
    </xf>
    <xf numFmtId="0" fontId="24" fillId="24" borderId="29" xfId="0" applyFont="1" applyFill="1" applyBorder="1" applyAlignment="1">
      <alignment horizontal="left" vertical="center" wrapText="1"/>
    </xf>
    <xf numFmtId="0" fontId="25" fillId="24" borderId="26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left" vertical="center" wrapText="1"/>
    </xf>
    <xf numFmtId="2" fontId="25" fillId="24" borderId="30" xfId="0" applyNumberFormat="1" applyFont="1" applyFill="1" applyBorder="1" applyAlignment="1">
      <alignment horizontal="center" vertical="center" wrapText="1"/>
    </xf>
    <xf numFmtId="2" fontId="18" fillId="24" borderId="30" xfId="0" applyNumberFormat="1" applyFont="1" applyFill="1" applyBorder="1" applyAlignment="1">
      <alignment horizontal="center" vertical="center" wrapText="1"/>
    </xf>
    <xf numFmtId="2" fontId="18" fillId="24" borderId="31" xfId="0" applyNumberFormat="1" applyFont="1" applyFill="1" applyBorder="1" applyAlignment="1">
      <alignment horizontal="center" vertical="center" wrapText="1"/>
    </xf>
    <xf numFmtId="2" fontId="18" fillId="24" borderId="11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8" fillId="24" borderId="11" xfId="0" applyFont="1" applyFill="1" applyBorder="1" applyAlignment="1">
      <alignment horizontal="center" vertical="center"/>
    </xf>
    <xf numFmtId="0" fontId="18" fillId="24" borderId="32" xfId="0" applyFont="1" applyFill="1" applyBorder="1" applyAlignment="1">
      <alignment horizontal="center" vertical="center"/>
    </xf>
    <xf numFmtId="0" fontId="18" fillId="24" borderId="12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2" fontId="23" fillId="24" borderId="0" xfId="0" applyNumberFormat="1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0" fillId="24" borderId="0" xfId="0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0" fontId="18" fillId="24" borderId="10" xfId="0" applyFont="1" applyFill="1" applyBorder="1" applyAlignment="1">
      <alignment horizontal="left" vertical="center"/>
    </xf>
    <xf numFmtId="0" fontId="18" fillId="24" borderId="11" xfId="0" applyFont="1" applyFill="1" applyBorder="1" applyAlignment="1">
      <alignment horizontal="center" vertical="center"/>
    </xf>
    <xf numFmtId="2" fontId="18" fillId="24" borderId="11" xfId="0" applyNumberFormat="1" applyFont="1" applyFill="1" applyBorder="1" applyAlignment="1">
      <alignment horizontal="center" vertical="center"/>
    </xf>
    <xf numFmtId="0" fontId="18" fillId="24" borderId="0" xfId="0" applyFont="1" applyFill="1" applyAlignment="1">
      <alignment horizontal="center" vertical="center"/>
    </xf>
    <xf numFmtId="2" fontId="18" fillId="24" borderId="0" xfId="0" applyNumberFormat="1" applyFont="1" applyFill="1" applyAlignment="1">
      <alignment horizontal="center" vertical="center"/>
    </xf>
    <xf numFmtId="0" fontId="0" fillId="24" borderId="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/>
    </xf>
    <xf numFmtId="2" fontId="19" fillId="24" borderId="0" xfId="0" applyNumberFormat="1" applyFont="1" applyFill="1" applyBorder="1" applyAlignment="1">
      <alignment horizontal="center"/>
    </xf>
    <xf numFmtId="0" fontId="19" fillId="24" borderId="0" xfId="0" applyFont="1" applyFill="1" applyAlignment="1">
      <alignment/>
    </xf>
    <xf numFmtId="2" fontId="19" fillId="24" borderId="0" xfId="0" applyNumberFormat="1" applyFont="1" applyFill="1" applyAlignment="1">
      <alignment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2" fontId="21" fillId="24" borderId="0" xfId="0" applyNumberFormat="1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2" fontId="19" fillId="24" borderId="33" xfId="0" applyNumberFormat="1" applyFont="1" applyFill="1" applyBorder="1" applyAlignment="1">
      <alignment horizontal="center" vertical="center" wrapText="1"/>
    </xf>
    <xf numFmtId="0" fontId="0" fillId="24" borderId="33" xfId="0" applyFill="1" applyBorder="1" applyAlignment="1">
      <alignment horizontal="center" vertical="center" wrapText="1"/>
    </xf>
    <xf numFmtId="0" fontId="19" fillId="24" borderId="34" xfId="0" applyFont="1" applyFill="1" applyBorder="1" applyAlignment="1">
      <alignment horizontal="center" vertical="center" wrapText="1"/>
    </xf>
    <xf numFmtId="0" fontId="19" fillId="24" borderId="35" xfId="0" applyFont="1" applyFill="1" applyBorder="1" applyAlignment="1">
      <alignment horizontal="center" vertical="center" wrapText="1"/>
    </xf>
    <xf numFmtId="0" fontId="0" fillId="24" borderId="35" xfId="0" applyFill="1" applyBorder="1" applyAlignment="1">
      <alignment horizontal="center" vertical="center" wrapText="1"/>
    </xf>
    <xf numFmtId="0" fontId="0" fillId="24" borderId="36" xfId="0" applyFill="1" applyBorder="1" applyAlignment="1">
      <alignment horizontal="center" vertical="center" wrapText="1"/>
    </xf>
    <xf numFmtId="0" fontId="21" fillId="24" borderId="0" xfId="0" applyFont="1" applyFill="1" applyAlignment="1">
      <alignment horizontal="left" vertical="center"/>
    </xf>
    <xf numFmtId="0" fontId="18" fillId="24" borderId="0" xfId="0" applyFont="1" applyFill="1" applyAlignment="1">
      <alignment horizontal="right" vertical="center"/>
    </xf>
    <xf numFmtId="0" fontId="0" fillId="24" borderId="0" xfId="0" applyFill="1" applyAlignment="1">
      <alignment horizontal="right"/>
    </xf>
    <xf numFmtId="0" fontId="18" fillId="24" borderId="0" xfId="0" applyFont="1" applyFill="1" applyAlignment="1">
      <alignment horizontal="right"/>
    </xf>
    <xf numFmtId="0" fontId="19" fillId="24" borderId="0" xfId="0" applyFont="1" applyFill="1" applyAlignment="1">
      <alignment horizontal="center" wrapText="1"/>
    </xf>
    <xf numFmtId="0" fontId="0" fillId="2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1"/>
  <sheetViews>
    <sheetView tabSelected="1" zoomScale="75" zoomScaleNormal="75" zoomScalePageLayoutView="0" workbookViewId="0" topLeftCell="A82">
      <selection activeCell="H108" sqref="H108:H117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hidden="1" customWidth="1"/>
    <col min="4" max="4" width="14.875" style="1" customWidth="1"/>
    <col min="5" max="5" width="13.875" style="1" hidden="1" customWidth="1"/>
    <col min="6" max="6" width="20.875" style="1" hidden="1" customWidth="1"/>
    <col min="7" max="7" width="13.875" style="1" customWidth="1"/>
    <col min="8" max="8" width="20.875" style="1" customWidth="1"/>
    <col min="9" max="9" width="15.375" style="1" customWidth="1"/>
    <col min="10" max="10" width="15.375" style="2" hidden="1" customWidth="1"/>
    <col min="11" max="14" width="15.375" style="1" customWidth="1"/>
    <col min="15" max="16384" width="9.125" style="1" customWidth="1"/>
  </cols>
  <sheetData>
    <row r="1" spans="1:8" ht="16.5" customHeight="1">
      <c r="A1" s="90" t="s">
        <v>0</v>
      </c>
      <c r="B1" s="91"/>
      <c r="C1" s="91"/>
      <c r="D1" s="91"/>
      <c r="E1" s="91"/>
      <c r="F1" s="91"/>
      <c r="G1" s="91"/>
      <c r="H1" s="91"/>
    </row>
    <row r="2" spans="2:8" ht="12.75" customHeight="1">
      <c r="B2" s="92" t="s">
        <v>1</v>
      </c>
      <c r="C2" s="92"/>
      <c r="D2" s="92"/>
      <c r="E2" s="92"/>
      <c r="F2" s="92"/>
      <c r="G2" s="91"/>
      <c r="H2" s="91"/>
    </row>
    <row r="3" spans="1:8" ht="20.25" customHeight="1">
      <c r="A3" s="3" t="s">
        <v>105</v>
      </c>
      <c r="B3" s="92" t="s">
        <v>2</v>
      </c>
      <c r="C3" s="92"/>
      <c r="D3" s="92"/>
      <c r="E3" s="92"/>
      <c r="F3" s="92"/>
      <c r="G3" s="91"/>
      <c r="H3" s="91"/>
    </row>
    <row r="4" spans="2:8" ht="14.25" customHeight="1">
      <c r="B4" s="92" t="s">
        <v>38</v>
      </c>
      <c r="C4" s="92"/>
      <c r="D4" s="92"/>
      <c r="E4" s="92"/>
      <c r="F4" s="92"/>
      <c r="G4" s="91"/>
      <c r="H4" s="91"/>
    </row>
    <row r="5" spans="2:9" ht="35.25" customHeight="1">
      <c r="B5" s="4"/>
      <c r="C5" s="4"/>
      <c r="D5" s="4"/>
      <c r="E5" s="4"/>
      <c r="F5" s="4"/>
      <c r="G5" s="4"/>
      <c r="H5" s="4"/>
      <c r="I5" s="4"/>
    </row>
    <row r="6" spans="1:10" s="5" customFormat="1" ht="22.5" customHeight="1">
      <c r="A6" s="93" t="s">
        <v>3</v>
      </c>
      <c r="B6" s="93"/>
      <c r="C6" s="93"/>
      <c r="D6" s="93"/>
      <c r="E6" s="94"/>
      <c r="F6" s="94"/>
      <c r="G6" s="94"/>
      <c r="H6" s="94"/>
      <c r="J6" s="6"/>
    </row>
    <row r="7" spans="1:8" s="7" customFormat="1" ht="18.75" customHeight="1">
      <c r="A7" s="93" t="s">
        <v>95</v>
      </c>
      <c r="B7" s="93"/>
      <c r="C7" s="93"/>
      <c r="D7" s="93"/>
      <c r="E7" s="94"/>
      <c r="F7" s="94"/>
      <c r="G7" s="94"/>
      <c r="H7" s="94"/>
    </row>
    <row r="8" spans="1:8" s="8" customFormat="1" ht="17.25" customHeight="1">
      <c r="A8" s="81" t="s">
        <v>75</v>
      </c>
      <c r="B8" s="81"/>
      <c r="C8" s="81"/>
      <c r="D8" s="81"/>
      <c r="E8" s="82"/>
      <c r="F8" s="82"/>
      <c r="G8" s="82"/>
      <c r="H8" s="82"/>
    </row>
    <row r="9" spans="1:8" s="7" customFormat="1" ht="30" customHeight="1" thickBot="1">
      <c r="A9" s="83" t="s">
        <v>100</v>
      </c>
      <c r="B9" s="83"/>
      <c r="C9" s="83"/>
      <c r="D9" s="83"/>
      <c r="E9" s="84"/>
      <c r="F9" s="84"/>
      <c r="G9" s="84"/>
      <c r="H9" s="84"/>
    </row>
    <row r="10" spans="1:10" s="13" customFormat="1" ht="139.5" customHeight="1" thickBot="1">
      <c r="A10" s="9" t="s">
        <v>4</v>
      </c>
      <c r="B10" s="10" t="s">
        <v>5</v>
      </c>
      <c r="C10" s="11" t="s">
        <v>6</v>
      </c>
      <c r="D10" s="11" t="s">
        <v>39</v>
      </c>
      <c r="E10" s="11" t="s">
        <v>6</v>
      </c>
      <c r="F10" s="12" t="s">
        <v>7</v>
      </c>
      <c r="G10" s="11" t="s">
        <v>6</v>
      </c>
      <c r="H10" s="12" t="s">
        <v>7</v>
      </c>
      <c r="J10" s="14"/>
    </row>
    <row r="11" spans="1:10" s="21" customFormat="1" ht="12.75">
      <c r="A11" s="15">
        <v>1</v>
      </c>
      <c r="B11" s="16">
        <v>2</v>
      </c>
      <c r="C11" s="16">
        <v>3</v>
      </c>
      <c r="D11" s="17"/>
      <c r="E11" s="16">
        <v>3</v>
      </c>
      <c r="F11" s="18">
        <v>4</v>
      </c>
      <c r="G11" s="19">
        <v>3</v>
      </c>
      <c r="H11" s="20">
        <v>4</v>
      </c>
      <c r="J11" s="22"/>
    </row>
    <row r="12" spans="1:10" s="21" customFormat="1" ht="49.5" customHeight="1">
      <c r="A12" s="85" t="s">
        <v>8</v>
      </c>
      <c r="B12" s="86"/>
      <c r="C12" s="86"/>
      <c r="D12" s="86"/>
      <c r="E12" s="86"/>
      <c r="F12" s="86"/>
      <c r="G12" s="87"/>
      <c r="H12" s="88"/>
      <c r="J12" s="22"/>
    </row>
    <row r="13" spans="1:10" s="13" customFormat="1" ht="15">
      <c r="A13" s="23" t="s">
        <v>9</v>
      </c>
      <c r="B13" s="24"/>
      <c r="C13" s="25">
        <f>F13*12</f>
        <v>0</v>
      </c>
      <c r="D13" s="26">
        <f>G13*I13</f>
        <v>80559.36</v>
      </c>
      <c r="E13" s="25">
        <f>H13*12</f>
        <v>26.880000000000003</v>
      </c>
      <c r="F13" s="27"/>
      <c r="G13" s="25">
        <f>H13*12</f>
        <v>26.880000000000003</v>
      </c>
      <c r="H13" s="25">
        <v>2.24</v>
      </c>
      <c r="I13" s="13">
        <v>2997</v>
      </c>
      <c r="J13" s="14">
        <v>2.2363</v>
      </c>
    </row>
    <row r="14" spans="1:10" s="13" customFormat="1" ht="28.5" customHeight="1">
      <c r="A14" s="28" t="s">
        <v>86</v>
      </c>
      <c r="B14" s="29" t="s">
        <v>87</v>
      </c>
      <c r="C14" s="25"/>
      <c r="D14" s="26"/>
      <c r="E14" s="25"/>
      <c r="F14" s="27"/>
      <c r="G14" s="25"/>
      <c r="H14" s="25"/>
      <c r="J14" s="14"/>
    </row>
    <row r="15" spans="1:10" s="13" customFormat="1" ht="15">
      <c r="A15" s="28" t="s">
        <v>88</v>
      </c>
      <c r="B15" s="29" t="s">
        <v>87</v>
      </c>
      <c r="C15" s="25"/>
      <c r="D15" s="26"/>
      <c r="E15" s="25"/>
      <c r="F15" s="27"/>
      <c r="G15" s="25"/>
      <c r="H15" s="25"/>
      <c r="J15" s="14"/>
    </row>
    <row r="16" spans="1:10" s="13" customFormat="1" ht="15">
      <c r="A16" s="28" t="s">
        <v>89</v>
      </c>
      <c r="B16" s="29" t="s">
        <v>90</v>
      </c>
      <c r="C16" s="25"/>
      <c r="D16" s="26"/>
      <c r="E16" s="25"/>
      <c r="F16" s="27"/>
      <c r="G16" s="25"/>
      <c r="H16" s="25"/>
      <c r="J16" s="14"/>
    </row>
    <row r="17" spans="1:10" s="13" customFormat="1" ht="15">
      <c r="A17" s="28" t="s">
        <v>91</v>
      </c>
      <c r="B17" s="29" t="s">
        <v>87</v>
      </c>
      <c r="C17" s="25"/>
      <c r="D17" s="26"/>
      <c r="E17" s="25"/>
      <c r="F17" s="27"/>
      <c r="G17" s="25"/>
      <c r="H17" s="25"/>
      <c r="J17" s="14"/>
    </row>
    <row r="18" spans="1:10" s="13" customFormat="1" ht="30">
      <c r="A18" s="23" t="s">
        <v>11</v>
      </c>
      <c r="B18" s="30"/>
      <c r="C18" s="25">
        <f>F18*12</f>
        <v>0</v>
      </c>
      <c r="D18" s="26">
        <f>G18*I18</f>
        <v>48911.04</v>
      </c>
      <c r="E18" s="25">
        <f>H18*12</f>
        <v>16.32</v>
      </c>
      <c r="F18" s="27"/>
      <c r="G18" s="25">
        <f>H18*12</f>
        <v>16.32</v>
      </c>
      <c r="H18" s="25">
        <v>1.36</v>
      </c>
      <c r="I18" s="13">
        <v>2997</v>
      </c>
      <c r="J18" s="14">
        <v>1.3589</v>
      </c>
    </row>
    <row r="19" spans="1:10" s="13" customFormat="1" ht="15">
      <c r="A19" s="28" t="s">
        <v>77</v>
      </c>
      <c r="B19" s="29" t="s">
        <v>12</v>
      </c>
      <c r="C19" s="25"/>
      <c r="D19" s="26"/>
      <c r="E19" s="25"/>
      <c r="F19" s="27"/>
      <c r="G19" s="25"/>
      <c r="H19" s="25"/>
      <c r="I19" s="13">
        <v>2997</v>
      </c>
      <c r="J19" s="14"/>
    </row>
    <row r="20" spans="1:10" s="13" customFormat="1" ht="15">
      <c r="A20" s="28" t="s">
        <v>78</v>
      </c>
      <c r="B20" s="29" t="s">
        <v>12</v>
      </c>
      <c r="C20" s="25"/>
      <c r="D20" s="26"/>
      <c r="E20" s="25"/>
      <c r="F20" s="27"/>
      <c r="G20" s="25"/>
      <c r="H20" s="25"/>
      <c r="I20" s="13">
        <v>2997</v>
      </c>
      <c r="J20" s="14"/>
    </row>
    <row r="21" spans="1:10" s="13" customFormat="1" ht="15">
      <c r="A21" s="28" t="s">
        <v>79</v>
      </c>
      <c r="B21" s="29" t="s">
        <v>12</v>
      </c>
      <c r="C21" s="25"/>
      <c r="D21" s="26"/>
      <c r="E21" s="25"/>
      <c r="F21" s="27"/>
      <c r="G21" s="25"/>
      <c r="H21" s="25"/>
      <c r="I21" s="13">
        <v>2997</v>
      </c>
      <c r="J21" s="14"/>
    </row>
    <row r="22" spans="1:10" s="13" customFormat="1" ht="25.5">
      <c r="A22" s="28" t="s">
        <v>80</v>
      </c>
      <c r="B22" s="29" t="s">
        <v>13</v>
      </c>
      <c r="C22" s="25"/>
      <c r="D22" s="26"/>
      <c r="E22" s="25"/>
      <c r="F22" s="27"/>
      <c r="G22" s="25"/>
      <c r="H22" s="25"/>
      <c r="I22" s="13">
        <v>2997</v>
      </c>
      <c r="J22" s="14"/>
    </row>
    <row r="23" spans="1:10" s="13" customFormat="1" ht="15">
      <c r="A23" s="28" t="s">
        <v>92</v>
      </c>
      <c r="B23" s="29" t="s">
        <v>12</v>
      </c>
      <c r="C23" s="25"/>
      <c r="D23" s="26"/>
      <c r="E23" s="25"/>
      <c r="F23" s="27"/>
      <c r="G23" s="25"/>
      <c r="H23" s="25"/>
      <c r="J23" s="14"/>
    </row>
    <row r="24" spans="1:10" s="13" customFormat="1" ht="15">
      <c r="A24" s="28" t="s">
        <v>93</v>
      </c>
      <c r="B24" s="29" t="s">
        <v>12</v>
      </c>
      <c r="C24" s="25"/>
      <c r="D24" s="26"/>
      <c r="E24" s="25"/>
      <c r="F24" s="27"/>
      <c r="G24" s="25"/>
      <c r="H24" s="25"/>
      <c r="I24" s="13">
        <v>2997</v>
      </c>
      <c r="J24" s="14"/>
    </row>
    <row r="25" spans="1:10" s="13" customFormat="1" ht="25.5">
      <c r="A25" s="28" t="s">
        <v>94</v>
      </c>
      <c r="B25" s="29" t="s">
        <v>81</v>
      </c>
      <c r="C25" s="25"/>
      <c r="D25" s="26"/>
      <c r="E25" s="25"/>
      <c r="F25" s="27"/>
      <c r="G25" s="25"/>
      <c r="H25" s="25"/>
      <c r="I25" s="13">
        <v>2997</v>
      </c>
      <c r="J25" s="14"/>
    </row>
    <row r="26" spans="1:10" s="33" customFormat="1" ht="15">
      <c r="A26" s="31" t="s">
        <v>14</v>
      </c>
      <c r="B26" s="24" t="s">
        <v>15</v>
      </c>
      <c r="C26" s="25">
        <f>F26*12</f>
        <v>0</v>
      </c>
      <c r="D26" s="26">
        <f aca="true" t="shared" si="0" ref="D26:D37">G26*I26</f>
        <v>21578.399999999998</v>
      </c>
      <c r="E26" s="25">
        <f>H26*12</f>
        <v>7.199999999999999</v>
      </c>
      <c r="F26" s="32"/>
      <c r="G26" s="25">
        <f aca="true" t="shared" si="1" ref="G26:G37">H26*12</f>
        <v>7.199999999999999</v>
      </c>
      <c r="H26" s="25">
        <v>0.6</v>
      </c>
      <c r="I26" s="13">
        <v>2997</v>
      </c>
      <c r="J26" s="14">
        <v>0.5992000000000001</v>
      </c>
    </row>
    <row r="27" spans="1:10" s="13" customFormat="1" ht="15">
      <c r="A27" s="31" t="s">
        <v>16</v>
      </c>
      <c r="B27" s="24" t="s">
        <v>17</v>
      </c>
      <c r="C27" s="25">
        <f>F27*12</f>
        <v>0</v>
      </c>
      <c r="D27" s="26">
        <f t="shared" si="0"/>
        <v>69770.16</v>
      </c>
      <c r="E27" s="25">
        <f>H27*12</f>
        <v>23.28</v>
      </c>
      <c r="F27" s="32"/>
      <c r="G27" s="25">
        <f t="shared" si="1"/>
        <v>23.28</v>
      </c>
      <c r="H27" s="25">
        <v>1.94</v>
      </c>
      <c r="I27" s="13">
        <v>2997</v>
      </c>
      <c r="J27" s="14">
        <v>1.9367</v>
      </c>
    </row>
    <row r="28" spans="1:10" s="21" customFormat="1" ht="30">
      <c r="A28" s="31" t="s">
        <v>50</v>
      </c>
      <c r="B28" s="24" t="s">
        <v>10</v>
      </c>
      <c r="C28" s="34"/>
      <c r="D28" s="26">
        <f t="shared" si="0"/>
        <v>1798.2000000000003</v>
      </c>
      <c r="E28" s="34"/>
      <c r="F28" s="32"/>
      <c r="G28" s="25">
        <f t="shared" si="1"/>
        <v>0.6000000000000001</v>
      </c>
      <c r="H28" s="25">
        <v>0.05</v>
      </c>
      <c r="I28" s="13">
        <v>2997</v>
      </c>
      <c r="J28" s="14">
        <v>0.042800000000000005</v>
      </c>
    </row>
    <row r="29" spans="1:10" s="21" customFormat="1" ht="32.25" customHeight="1">
      <c r="A29" s="31" t="s">
        <v>74</v>
      </c>
      <c r="B29" s="24" t="s">
        <v>10</v>
      </c>
      <c r="C29" s="34"/>
      <c r="D29" s="26">
        <f t="shared" si="0"/>
        <v>3236.76</v>
      </c>
      <c r="E29" s="34"/>
      <c r="F29" s="32"/>
      <c r="G29" s="25">
        <f t="shared" si="1"/>
        <v>1.08</v>
      </c>
      <c r="H29" s="25">
        <v>0.09</v>
      </c>
      <c r="I29" s="13">
        <v>2997</v>
      </c>
      <c r="J29" s="14">
        <v>0.08560000000000001</v>
      </c>
    </row>
    <row r="30" spans="1:10" s="21" customFormat="1" ht="15">
      <c r="A30" s="31" t="s">
        <v>51</v>
      </c>
      <c r="B30" s="24" t="s">
        <v>10</v>
      </c>
      <c r="C30" s="34"/>
      <c r="D30" s="26">
        <f t="shared" si="0"/>
        <v>10069.92</v>
      </c>
      <c r="E30" s="34"/>
      <c r="F30" s="32"/>
      <c r="G30" s="25">
        <f t="shared" si="1"/>
        <v>3.3600000000000003</v>
      </c>
      <c r="H30" s="25">
        <v>0.28</v>
      </c>
      <c r="I30" s="13">
        <v>2997</v>
      </c>
      <c r="J30" s="14">
        <v>0.28890000000000005</v>
      </c>
    </row>
    <row r="31" spans="1:10" s="21" customFormat="1" ht="30" hidden="1">
      <c r="A31" s="31" t="s">
        <v>52</v>
      </c>
      <c r="B31" s="24" t="s">
        <v>13</v>
      </c>
      <c r="C31" s="34"/>
      <c r="D31" s="26">
        <f t="shared" si="0"/>
        <v>0</v>
      </c>
      <c r="E31" s="34"/>
      <c r="F31" s="32"/>
      <c r="G31" s="25">
        <f t="shared" si="1"/>
        <v>0</v>
      </c>
      <c r="H31" s="25">
        <v>0</v>
      </c>
      <c r="I31" s="13">
        <v>2997</v>
      </c>
      <c r="J31" s="14">
        <v>0</v>
      </c>
    </row>
    <row r="32" spans="1:10" s="21" customFormat="1" ht="30" hidden="1">
      <c r="A32" s="31" t="s">
        <v>53</v>
      </c>
      <c r="B32" s="24" t="s">
        <v>13</v>
      </c>
      <c r="C32" s="34"/>
      <c r="D32" s="26">
        <f t="shared" si="0"/>
        <v>0</v>
      </c>
      <c r="E32" s="34"/>
      <c r="F32" s="32"/>
      <c r="G32" s="25">
        <f t="shared" si="1"/>
        <v>0</v>
      </c>
      <c r="H32" s="25">
        <v>0</v>
      </c>
      <c r="I32" s="13">
        <v>2997</v>
      </c>
      <c r="J32" s="14">
        <v>0</v>
      </c>
    </row>
    <row r="33" spans="1:10" s="21" customFormat="1" ht="30" hidden="1">
      <c r="A33" s="31" t="s">
        <v>54</v>
      </c>
      <c r="B33" s="24" t="s">
        <v>13</v>
      </c>
      <c r="C33" s="34"/>
      <c r="D33" s="26">
        <f t="shared" si="0"/>
        <v>0</v>
      </c>
      <c r="E33" s="34"/>
      <c r="F33" s="32"/>
      <c r="G33" s="25">
        <f t="shared" si="1"/>
        <v>0</v>
      </c>
      <c r="H33" s="25">
        <v>0</v>
      </c>
      <c r="I33" s="13">
        <v>2997</v>
      </c>
      <c r="J33" s="14">
        <v>0</v>
      </c>
    </row>
    <row r="34" spans="1:10" s="21" customFormat="1" ht="30">
      <c r="A34" s="31" t="s">
        <v>24</v>
      </c>
      <c r="B34" s="24"/>
      <c r="C34" s="34">
        <f>F34*12</f>
        <v>0</v>
      </c>
      <c r="D34" s="26">
        <f t="shared" si="0"/>
        <v>5034.96</v>
      </c>
      <c r="E34" s="34">
        <f>H34*12</f>
        <v>1.6800000000000002</v>
      </c>
      <c r="F34" s="32"/>
      <c r="G34" s="25">
        <f t="shared" si="1"/>
        <v>1.6800000000000002</v>
      </c>
      <c r="H34" s="25">
        <v>0.14</v>
      </c>
      <c r="I34" s="13">
        <v>2997</v>
      </c>
      <c r="J34" s="14">
        <v>0.1391</v>
      </c>
    </row>
    <row r="35" spans="1:10" s="13" customFormat="1" ht="15">
      <c r="A35" s="31" t="s">
        <v>26</v>
      </c>
      <c r="B35" s="24" t="s">
        <v>27</v>
      </c>
      <c r="C35" s="34">
        <f>F35*12</f>
        <v>0</v>
      </c>
      <c r="D35" s="26">
        <f t="shared" si="0"/>
        <v>1078.92</v>
      </c>
      <c r="E35" s="34">
        <f>H35*12</f>
        <v>0.36</v>
      </c>
      <c r="F35" s="32"/>
      <c r="G35" s="25">
        <f t="shared" si="1"/>
        <v>0.36</v>
      </c>
      <c r="H35" s="25">
        <v>0.03</v>
      </c>
      <c r="I35" s="13">
        <v>2997</v>
      </c>
      <c r="J35" s="14">
        <v>0.032100000000000004</v>
      </c>
    </row>
    <row r="36" spans="1:10" s="13" customFormat="1" ht="15">
      <c r="A36" s="31" t="s">
        <v>28</v>
      </c>
      <c r="B36" s="35" t="s">
        <v>29</v>
      </c>
      <c r="C36" s="36">
        <f>F36*12</f>
        <v>0</v>
      </c>
      <c r="D36" s="26">
        <f t="shared" si="0"/>
        <v>719.28</v>
      </c>
      <c r="E36" s="36">
        <f>H36*12</f>
        <v>0.24</v>
      </c>
      <c r="F36" s="37"/>
      <c r="G36" s="25">
        <f t="shared" si="1"/>
        <v>0.24</v>
      </c>
      <c r="H36" s="25">
        <v>0.02</v>
      </c>
      <c r="I36" s="13">
        <v>2997</v>
      </c>
      <c r="J36" s="14">
        <v>0.021400000000000002</v>
      </c>
    </row>
    <row r="37" spans="1:10" s="33" customFormat="1" ht="30">
      <c r="A37" s="31" t="s">
        <v>25</v>
      </c>
      <c r="B37" s="24" t="s">
        <v>84</v>
      </c>
      <c r="C37" s="34">
        <f>F37*12</f>
        <v>0</v>
      </c>
      <c r="D37" s="26">
        <f t="shared" si="0"/>
        <v>1078.92</v>
      </c>
      <c r="E37" s="34">
        <f>H37*12</f>
        <v>0.36</v>
      </c>
      <c r="F37" s="32"/>
      <c r="G37" s="25">
        <f t="shared" si="1"/>
        <v>0.36</v>
      </c>
      <c r="H37" s="25">
        <v>0.03</v>
      </c>
      <c r="I37" s="13">
        <v>2997</v>
      </c>
      <c r="J37" s="14">
        <v>0.032100000000000004</v>
      </c>
    </row>
    <row r="38" spans="1:10" s="33" customFormat="1" ht="15">
      <c r="A38" s="31" t="s">
        <v>40</v>
      </c>
      <c r="B38" s="24"/>
      <c r="C38" s="25"/>
      <c r="D38" s="25">
        <f>SUM(D39:D53)</f>
        <v>15031.749999999998</v>
      </c>
      <c r="E38" s="25"/>
      <c r="F38" s="32"/>
      <c r="G38" s="25">
        <f>SUM(G39:G53)</f>
        <v>5.04</v>
      </c>
      <c r="H38" s="25">
        <f>SUM(H39:H53)</f>
        <v>0.42000000000000004</v>
      </c>
      <c r="I38" s="13">
        <v>2997</v>
      </c>
      <c r="J38" s="14">
        <v>0.5170375430986541</v>
      </c>
    </row>
    <row r="39" spans="1:10" s="21" customFormat="1" ht="15" hidden="1">
      <c r="A39" s="38" t="s">
        <v>64</v>
      </c>
      <c r="B39" s="39" t="s">
        <v>18</v>
      </c>
      <c r="C39" s="40"/>
      <c r="D39" s="41"/>
      <c r="E39" s="40"/>
      <c r="F39" s="42"/>
      <c r="G39" s="40"/>
      <c r="H39" s="40">
        <v>0</v>
      </c>
      <c r="I39" s="13">
        <v>2997</v>
      </c>
      <c r="J39" s="14">
        <v>0</v>
      </c>
    </row>
    <row r="40" spans="1:10" s="21" customFormat="1" ht="15">
      <c r="A40" s="38" t="s">
        <v>48</v>
      </c>
      <c r="B40" s="39" t="s">
        <v>18</v>
      </c>
      <c r="C40" s="40"/>
      <c r="D40" s="41">
        <f aca="true" t="shared" si="2" ref="D40:D49">G40*I40</f>
        <v>359.64</v>
      </c>
      <c r="E40" s="40"/>
      <c r="F40" s="42"/>
      <c r="G40" s="40">
        <f aca="true" t="shared" si="3" ref="G40:G53">H40*12</f>
        <v>0.12</v>
      </c>
      <c r="H40" s="40">
        <v>0.01</v>
      </c>
      <c r="I40" s="13">
        <v>2997</v>
      </c>
      <c r="J40" s="14">
        <v>0.010700000000000001</v>
      </c>
    </row>
    <row r="41" spans="1:10" s="21" customFormat="1" ht="15">
      <c r="A41" s="38" t="s">
        <v>19</v>
      </c>
      <c r="B41" s="39" t="s">
        <v>23</v>
      </c>
      <c r="C41" s="40">
        <f>F41*12</f>
        <v>0</v>
      </c>
      <c r="D41" s="41">
        <f t="shared" si="2"/>
        <v>359.64</v>
      </c>
      <c r="E41" s="40">
        <f>H41*12</f>
        <v>0.12</v>
      </c>
      <c r="F41" s="42"/>
      <c r="G41" s="40">
        <f t="shared" si="3"/>
        <v>0.12</v>
      </c>
      <c r="H41" s="40">
        <v>0.01</v>
      </c>
      <c r="I41" s="13">
        <v>2997</v>
      </c>
      <c r="J41" s="14">
        <v>0.010700000000000001</v>
      </c>
    </row>
    <row r="42" spans="1:10" s="21" customFormat="1" ht="15">
      <c r="A42" s="38" t="s">
        <v>107</v>
      </c>
      <c r="B42" s="39" t="s">
        <v>18</v>
      </c>
      <c r="C42" s="40">
        <f>F42*12</f>
        <v>0</v>
      </c>
      <c r="D42" s="41">
        <f t="shared" si="2"/>
        <v>2877.12</v>
      </c>
      <c r="E42" s="40">
        <f>H42*12</f>
        <v>0.96</v>
      </c>
      <c r="F42" s="42"/>
      <c r="G42" s="40">
        <f t="shared" si="3"/>
        <v>0.96</v>
      </c>
      <c r="H42" s="40">
        <v>0.08</v>
      </c>
      <c r="I42" s="13">
        <v>2997</v>
      </c>
      <c r="J42" s="14">
        <v>0.11770000000000001</v>
      </c>
    </row>
    <row r="43" spans="1:10" s="21" customFormat="1" ht="15">
      <c r="A43" s="38" t="s">
        <v>62</v>
      </c>
      <c r="B43" s="39" t="s">
        <v>18</v>
      </c>
      <c r="C43" s="40">
        <f>F43*12</f>
        <v>0</v>
      </c>
      <c r="D43" s="41">
        <f t="shared" si="2"/>
        <v>719.28</v>
      </c>
      <c r="E43" s="40">
        <f>H43*12</f>
        <v>0.24</v>
      </c>
      <c r="F43" s="42"/>
      <c r="G43" s="40">
        <f t="shared" si="3"/>
        <v>0.24</v>
      </c>
      <c r="H43" s="40">
        <v>0.02</v>
      </c>
      <c r="I43" s="13">
        <v>2997</v>
      </c>
      <c r="J43" s="14">
        <v>0.021400000000000002</v>
      </c>
    </row>
    <row r="44" spans="1:10" s="21" customFormat="1" ht="15">
      <c r="A44" s="38" t="s">
        <v>20</v>
      </c>
      <c r="B44" s="39" t="s">
        <v>18</v>
      </c>
      <c r="C44" s="40">
        <f>F44*12</f>
        <v>0</v>
      </c>
      <c r="D44" s="41">
        <f t="shared" si="2"/>
        <v>3236.76</v>
      </c>
      <c r="E44" s="40">
        <f>H44*12</f>
        <v>1.08</v>
      </c>
      <c r="F44" s="42"/>
      <c r="G44" s="40">
        <f t="shared" si="3"/>
        <v>1.08</v>
      </c>
      <c r="H44" s="40">
        <v>0.09</v>
      </c>
      <c r="I44" s="13">
        <v>2997</v>
      </c>
      <c r="J44" s="14">
        <v>0.08560000000000001</v>
      </c>
    </row>
    <row r="45" spans="1:10" s="21" customFormat="1" ht="15">
      <c r="A45" s="38" t="s">
        <v>21</v>
      </c>
      <c r="B45" s="39" t="s">
        <v>18</v>
      </c>
      <c r="C45" s="40">
        <f>F45*12</f>
        <v>0</v>
      </c>
      <c r="D45" s="41">
        <f t="shared" si="2"/>
        <v>719.28</v>
      </c>
      <c r="E45" s="40">
        <f>H45*12</f>
        <v>0.24</v>
      </c>
      <c r="F45" s="42"/>
      <c r="G45" s="40">
        <f t="shared" si="3"/>
        <v>0.24</v>
      </c>
      <c r="H45" s="40">
        <v>0.02</v>
      </c>
      <c r="I45" s="13">
        <v>2997</v>
      </c>
      <c r="J45" s="14">
        <v>0.021400000000000002</v>
      </c>
    </row>
    <row r="46" spans="1:10" s="21" customFormat="1" ht="15">
      <c r="A46" s="38" t="s">
        <v>57</v>
      </c>
      <c r="B46" s="39" t="s">
        <v>18</v>
      </c>
      <c r="C46" s="40"/>
      <c r="D46" s="41">
        <f t="shared" si="2"/>
        <v>359.64</v>
      </c>
      <c r="E46" s="40"/>
      <c r="F46" s="42"/>
      <c r="G46" s="40">
        <f t="shared" si="3"/>
        <v>0.12</v>
      </c>
      <c r="H46" s="40">
        <v>0.01</v>
      </c>
      <c r="I46" s="13">
        <v>2997</v>
      </c>
      <c r="J46" s="14">
        <v>0.010700000000000001</v>
      </c>
    </row>
    <row r="47" spans="1:10" s="21" customFormat="1" ht="15">
      <c r="A47" s="38" t="s">
        <v>58</v>
      </c>
      <c r="B47" s="39" t="s">
        <v>18</v>
      </c>
      <c r="C47" s="40"/>
      <c r="D47" s="41">
        <f t="shared" si="2"/>
        <v>719.28</v>
      </c>
      <c r="E47" s="40"/>
      <c r="F47" s="42"/>
      <c r="G47" s="40">
        <f t="shared" si="3"/>
        <v>0.24</v>
      </c>
      <c r="H47" s="40">
        <v>0.02</v>
      </c>
      <c r="I47" s="13">
        <v>2997</v>
      </c>
      <c r="J47" s="14">
        <v>0.042800000000000005</v>
      </c>
    </row>
    <row r="48" spans="1:10" s="21" customFormat="1" ht="25.5">
      <c r="A48" s="38" t="s">
        <v>22</v>
      </c>
      <c r="B48" s="39" t="s">
        <v>18</v>
      </c>
      <c r="C48" s="40">
        <f>F48*12</f>
        <v>0</v>
      </c>
      <c r="D48" s="41">
        <f t="shared" si="2"/>
        <v>2517.48</v>
      </c>
      <c r="E48" s="40">
        <f>H48*12</f>
        <v>0.8400000000000001</v>
      </c>
      <c r="F48" s="42"/>
      <c r="G48" s="40">
        <f t="shared" si="3"/>
        <v>0.8400000000000001</v>
      </c>
      <c r="H48" s="40">
        <v>0.07</v>
      </c>
      <c r="I48" s="13">
        <v>2997</v>
      </c>
      <c r="J48" s="14">
        <v>0.07490000000000001</v>
      </c>
    </row>
    <row r="49" spans="1:10" s="21" customFormat="1" ht="15">
      <c r="A49" s="38" t="s">
        <v>41</v>
      </c>
      <c r="B49" s="39" t="s">
        <v>18</v>
      </c>
      <c r="C49" s="40"/>
      <c r="D49" s="41">
        <f t="shared" si="2"/>
        <v>359.64</v>
      </c>
      <c r="E49" s="40"/>
      <c r="F49" s="42"/>
      <c r="G49" s="40">
        <f t="shared" si="3"/>
        <v>0.12</v>
      </c>
      <c r="H49" s="40">
        <v>0.01</v>
      </c>
      <c r="I49" s="13">
        <v>2997</v>
      </c>
      <c r="J49" s="14">
        <v>0.010700000000000001</v>
      </c>
    </row>
    <row r="50" spans="1:10" s="21" customFormat="1" ht="15" hidden="1">
      <c r="A50" s="38" t="s">
        <v>65</v>
      </c>
      <c r="B50" s="39" t="s">
        <v>18</v>
      </c>
      <c r="C50" s="43"/>
      <c r="D50" s="41"/>
      <c r="E50" s="43"/>
      <c r="F50" s="42"/>
      <c r="G50" s="40"/>
      <c r="H50" s="40">
        <v>0</v>
      </c>
      <c r="I50" s="13">
        <v>2997</v>
      </c>
      <c r="J50" s="14">
        <v>0</v>
      </c>
    </row>
    <row r="51" spans="1:10" s="21" customFormat="1" ht="15" hidden="1">
      <c r="A51" s="38"/>
      <c r="B51" s="39"/>
      <c r="C51" s="43"/>
      <c r="D51" s="41"/>
      <c r="E51" s="43"/>
      <c r="F51" s="42"/>
      <c r="G51" s="40"/>
      <c r="H51" s="40"/>
      <c r="I51" s="13"/>
      <c r="J51" s="14"/>
    </row>
    <row r="52" spans="1:10" s="21" customFormat="1" ht="15" hidden="1">
      <c r="A52" s="38"/>
      <c r="B52" s="39"/>
      <c r="C52" s="40"/>
      <c r="D52" s="41"/>
      <c r="E52" s="40"/>
      <c r="F52" s="42"/>
      <c r="G52" s="40"/>
      <c r="H52" s="40"/>
      <c r="I52" s="13"/>
      <c r="J52" s="14"/>
    </row>
    <row r="53" spans="1:10" s="21" customFormat="1" ht="15">
      <c r="A53" s="38" t="s">
        <v>106</v>
      </c>
      <c r="B53" s="39" t="s">
        <v>18</v>
      </c>
      <c r="C53" s="40"/>
      <c r="D53" s="41">
        <v>2803.99</v>
      </c>
      <c r="E53" s="40"/>
      <c r="F53" s="42"/>
      <c r="G53" s="40">
        <f t="shared" si="3"/>
        <v>0.96</v>
      </c>
      <c r="H53" s="40">
        <v>0.08</v>
      </c>
      <c r="I53" s="13">
        <v>2997</v>
      </c>
      <c r="J53" s="14">
        <v>0.035537543098654215</v>
      </c>
    </row>
    <row r="54" spans="1:10" s="33" customFormat="1" ht="15" hidden="1">
      <c r="A54" s="31"/>
      <c r="B54" s="24"/>
      <c r="C54" s="25"/>
      <c r="D54" s="25"/>
      <c r="E54" s="25"/>
      <c r="F54" s="32"/>
      <c r="G54" s="25"/>
      <c r="H54" s="25"/>
      <c r="I54" s="13"/>
      <c r="J54" s="14"/>
    </row>
    <row r="55" spans="1:10" s="21" customFormat="1" ht="15" hidden="1">
      <c r="A55" s="38"/>
      <c r="B55" s="39"/>
      <c r="C55" s="40"/>
      <c r="D55" s="41"/>
      <c r="E55" s="40"/>
      <c r="F55" s="42"/>
      <c r="G55" s="40"/>
      <c r="H55" s="40"/>
      <c r="I55" s="13"/>
      <c r="J55" s="14"/>
    </row>
    <row r="56" spans="1:10" s="21" customFormat="1" ht="15" hidden="1">
      <c r="A56" s="38"/>
      <c r="B56" s="39"/>
      <c r="C56" s="40"/>
      <c r="D56" s="41"/>
      <c r="E56" s="40"/>
      <c r="F56" s="42"/>
      <c r="G56" s="40"/>
      <c r="H56" s="40"/>
      <c r="I56" s="13"/>
      <c r="J56" s="14"/>
    </row>
    <row r="57" spans="1:10" s="21" customFormat="1" ht="15" hidden="1">
      <c r="A57" s="38"/>
      <c r="B57" s="39"/>
      <c r="C57" s="40"/>
      <c r="D57" s="41"/>
      <c r="E57" s="40"/>
      <c r="F57" s="42"/>
      <c r="G57" s="40"/>
      <c r="H57" s="40"/>
      <c r="I57" s="13"/>
      <c r="J57" s="14"/>
    </row>
    <row r="58" spans="1:10" s="21" customFormat="1" ht="15" hidden="1">
      <c r="A58" s="38"/>
      <c r="B58" s="39"/>
      <c r="C58" s="40"/>
      <c r="D58" s="41"/>
      <c r="E58" s="40"/>
      <c r="F58" s="42"/>
      <c r="G58" s="40"/>
      <c r="H58" s="40"/>
      <c r="I58" s="13"/>
      <c r="J58" s="14"/>
    </row>
    <row r="59" spans="1:10" s="21" customFormat="1" ht="15" hidden="1">
      <c r="A59" s="38"/>
      <c r="B59" s="39"/>
      <c r="C59" s="40"/>
      <c r="D59" s="41"/>
      <c r="E59" s="40"/>
      <c r="F59" s="42"/>
      <c r="G59" s="40"/>
      <c r="H59" s="40"/>
      <c r="I59" s="13"/>
      <c r="J59" s="14"/>
    </row>
    <row r="60" spans="1:10" s="21" customFormat="1" ht="15" hidden="1">
      <c r="A60" s="38"/>
      <c r="B60" s="39"/>
      <c r="C60" s="40"/>
      <c r="D60" s="41"/>
      <c r="E60" s="40"/>
      <c r="F60" s="42"/>
      <c r="G60" s="40"/>
      <c r="H60" s="40"/>
      <c r="I60" s="13"/>
      <c r="J60" s="14"/>
    </row>
    <row r="61" spans="1:10" s="21" customFormat="1" ht="15" hidden="1">
      <c r="A61" s="38"/>
      <c r="B61" s="39"/>
      <c r="C61" s="40"/>
      <c r="D61" s="41"/>
      <c r="E61" s="40"/>
      <c r="F61" s="42"/>
      <c r="G61" s="40"/>
      <c r="H61" s="40"/>
      <c r="I61" s="13"/>
      <c r="J61" s="14"/>
    </row>
    <row r="62" spans="1:10" s="21" customFormat="1" ht="15" hidden="1">
      <c r="A62" s="38"/>
      <c r="B62" s="39"/>
      <c r="C62" s="40"/>
      <c r="D62" s="41"/>
      <c r="E62" s="40"/>
      <c r="F62" s="42"/>
      <c r="G62" s="40"/>
      <c r="H62" s="40"/>
      <c r="I62" s="13"/>
      <c r="J62" s="14"/>
    </row>
    <row r="63" spans="1:10" s="21" customFormat="1" ht="15" hidden="1">
      <c r="A63" s="38"/>
      <c r="B63" s="39"/>
      <c r="C63" s="40"/>
      <c r="D63" s="41"/>
      <c r="E63" s="40"/>
      <c r="F63" s="42"/>
      <c r="G63" s="40"/>
      <c r="H63" s="40"/>
      <c r="I63" s="13"/>
      <c r="J63" s="14"/>
    </row>
    <row r="64" spans="1:10" s="21" customFormat="1" ht="15" hidden="1">
      <c r="A64" s="38" t="s">
        <v>60</v>
      </c>
      <c r="B64" s="39" t="s">
        <v>10</v>
      </c>
      <c r="C64" s="40"/>
      <c r="D64" s="41">
        <f>G64*I64</f>
        <v>0</v>
      </c>
      <c r="E64" s="40"/>
      <c r="F64" s="42"/>
      <c r="G64" s="40">
        <f>H64*12</f>
        <v>0</v>
      </c>
      <c r="H64" s="40">
        <v>0</v>
      </c>
      <c r="I64" s="13">
        <v>2997</v>
      </c>
      <c r="J64" s="14">
        <v>0</v>
      </c>
    </row>
    <row r="65" spans="1:10" s="21" customFormat="1" ht="15" hidden="1">
      <c r="A65" s="38" t="s">
        <v>59</v>
      </c>
      <c r="B65" s="39" t="s">
        <v>10</v>
      </c>
      <c r="C65" s="43"/>
      <c r="D65" s="41">
        <f>G65*I65</f>
        <v>0</v>
      </c>
      <c r="E65" s="43"/>
      <c r="F65" s="42"/>
      <c r="G65" s="40">
        <f>H65*12</f>
        <v>0</v>
      </c>
      <c r="H65" s="40">
        <v>0</v>
      </c>
      <c r="I65" s="13">
        <v>2997</v>
      </c>
      <c r="J65" s="14">
        <v>0</v>
      </c>
    </row>
    <row r="66" spans="1:10" s="21" customFormat="1" ht="15" hidden="1">
      <c r="A66" s="38"/>
      <c r="B66" s="39"/>
      <c r="C66" s="40"/>
      <c r="D66" s="41"/>
      <c r="E66" s="40"/>
      <c r="F66" s="42"/>
      <c r="G66" s="40"/>
      <c r="H66" s="40"/>
      <c r="I66" s="13"/>
      <c r="J66" s="14"/>
    </row>
    <row r="67" spans="1:10" s="21" customFormat="1" ht="15" hidden="1">
      <c r="A67" s="31"/>
      <c r="B67" s="39"/>
      <c r="C67" s="40"/>
      <c r="D67" s="25"/>
      <c r="E67" s="40"/>
      <c r="F67" s="42"/>
      <c r="G67" s="25"/>
      <c r="H67" s="25"/>
      <c r="I67" s="13"/>
      <c r="J67" s="14"/>
    </row>
    <row r="68" spans="1:10" s="21" customFormat="1" ht="15" hidden="1">
      <c r="A68" s="38"/>
      <c r="B68" s="39"/>
      <c r="C68" s="40"/>
      <c r="D68" s="41"/>
      <c r="E68" s="40"/>
      <c r="F68" s="42"/>
      <c r="G68" s="40"/>
      <c r="H68" s="40"/>
      <c r="I68" s="13"/>
      <c r="J68" s="14"/>
    </row>
    <row r="69" spans="1:10" s="21" customFormat="1" ht="15" hidden="1">
      <c r="A69" s="38"/>
      <c r="B69" s="39"/>
      <c r="C69" s="40"/>
      <c r="D69" s="41"/>
      <c r="E69" s="40"/>
      <c r="F69" s="42"/>
      <c r="G69" s="40"/>
      <c r="H69" s="40"/>
      <c r="I69" s="13"/>
      <c r="J69" s="14"/>
    </row>
    <row r="70" spans="1:10" s="21" customFormat="1" ht="15" hidden="1">
      <c r="A70" s="38" t="s">
        <v>61</v>
      </c>
      <c r="B70" s="39" t="s">
        <v>10</v>
      </c>
      <c r="C70" s="40"/>
      <c r="D70" s="41">
        <f>G70*I70</f>
        <v>0</v>
      </c>
      <c r="E70" s="40"/>
      <c r="F70" s="42"/>
      <c r="G70" s="40">
        <f>H70*12</f>
        <v>0</v>
      </c>
      <c r="H70" s="40">
        <v>0</v>
      </c>
      <c r="I70" s="13">
        <v>2997</v>
      </c>
      <c r="J70" s="14">
        <v>0</v>
      </c>
    </row>
    <row r="71" spans="1:10" s="21" customFormat="1" ht="15">
      <c r="A71" s="31" t="s">
        <v>46</v>
      </c>
      <c r="B71" s="39"/>
      <c r="C71" s="40"/>
      <c r="D71" s="25">
        <f>SUM(D72:D79)</f>
        <v>7552.4400000000005</v>
      </c>
      <c r="E71" s="40"/>
      <c r="F71" s="42"/>
      <c r="G71" s="25">
        <f>SUM(G72:G79)</f>
        <v>2.52</v>
      </c>
      <c r="H71" s="25">
        <f>SUM(H72:H79)</f>
        <v>0.21</v>
      </c>
      <c r="I71" s="13">
        <v>2997</v>
      </c>
      <c r="J71" s="14">
        <v>0.23540000000000003</v>
      </c>
    </row>
    <row r="72" spans="1:10" s="21" customFormat="1" ht="15" hidden="1">
      <c r="A72" s="38"/>
      <c r="B72" s="39"/>
      <c r="C72" s="40"/>
      <c r="D72" s="41"/>
      <c r="E72" s="40"/>
      <c r="F72" s="42"/>
      <c r="G72" s="40"/>
      <c r="H72" s="40"/>
      <c r="I72" s="13"/>
      <c r="J72" s="14"/>
    </row>
    <row r="73" spans="1:10" s="21" customFormat="1" ht="15">
      <c r="A73" s="38" t="s">
        <v>76</v>
      </c>
      <c r="B73" s="39" t="s">
        <v>18</v>
      </c>
      <c r="C73" s="40"/>
      <c r="D73" s="41">
        <f aca="true" t="shared" si="4" ref="D73:D79">G73*I73</f>
        <v>4315.68</v>
      </c>
      <c r="E73" s="40"/>
      <c r="F73" s="42"/>
      <c r="G73" s="40">
        <f aca="true" t="shared" si="5" ref="G73:G79">H73*12</f>
        <v>1.44</v>
      </c>
      <c r="H73" s="40">
        <v>0.12</v>
      </c>
      <c r="I73" s="13">
        <v>2997</v>
      </c>
      <c r="J73" s="14">
        <v>0.11770000000000001</v>
      </c>
    </row>
    <row r="74" spans="1:10" s="21" customFormat="1" ht="15">
      <c r="A74" s="38" t="s">
        <v>42</v>
      </c>
      <c r="B74" s="39" t="s">
        <v>18</v>
      </c>
      <c r="C74" s="40"/>
      <c r="D74" s="41">
        <f t="shared" si="4"/>
        <v>719.28</v>
      </c>
      <c r="E74" s="40"/>
      <c r="F74" s="42"/>
      <c r="G74" s="40">
        <f t="shared" si="5"/>
        <v>0.24</v>
      </c>
      <c r="H74" s="40">
        <v>0.02</v>
      </c>
      <c r="I74" s="13">
        <v>2997</v>
      </c>
      <c r="J74" s="14">
        <v>0.021400000000000002</v>
      </c>
    </row>
    <row r="75" spans="1:10" s="21" customFormat="1" ht="27.75" customHeight="1" hidden="1">
      <c r="A75" s="38" t="s">
        <v>49</v>
      </c>
      <c r="B75" s="39" t="s">
        <v>13</v>
      </c>
      <c r="C75" s="40"/>
      <c r="D75" s="41">
        <f t="shared" si="4"/>
        <v>0</v>
      </c>
      <c r="E75" s="40"/>
      <c r="F75" s="42"/>
      <c r="G75" s="40">
        <f t="shared" si="5"/>
        <v>0</v>
      </c>
      <c r="H75" s="40">
        <v>0</v>
      </c>
      <c r="I75" s="13">
        <v>2997</v>
      </c>
      <c r="J75" s="14">
        <v>0</v>
      </c>
    </row>
    <row r="76" spans="1:10" s="21" customFormat="1" ht="25.5" hidden="1">
      <c r="A76" s="38" t="s">
        <v>72</v>
      </c>
      <c r="B76" s="39" t="s">
        <v>13</v>
      </c>
      <c r="C76" s="40"/>
      <c r="D76" s="41">
        <f t="shared" si="4"/>
        <v>0</v>
      </c>
      <c r="E76" s="40"/>
      <c r="F76" s="42"/>
      <c r="G76" s="40">
        <f t="shared" si="5"/>
        <v>0</v>
      </c>
      <c r="H76" s="40">
        <v>0</v>
      </c>
      <c r="I76" s="13">
        <v>2997</v>
      </c>
      <c r="J76" s="14">
        <v>0</v>
      </c>
    </row>
    <row r="77" spans="1:10" s="21" customFormat="1" ht="25.5" hidden="1">
      <c r="A77" s="38" t="s">
        <v>66</v>
      </c>
      <c r="B77" s="39" t="s">
        <v>13</v>
      </c>
      <c r="C77" s="40"/>
      <c r="D77" s="41">
        <f t="shared" si="4"/>
        <v>0</v>
      </c>
      <c r="E77" s="40"/>
      <c r="F77" s="42"/>
      <c r="G77" s="40">
        <f t="shared" si="5"/>
        <v>0</v>
      </c>
      <c r="H77" s="40">
        <v>0</v>
      </c>
      <c r="I77" s="13">
        <v>2997</v>
      </c>
      <c r="J77" s="14">
        <v>0</v>
      </c>
    </row>
    <row r="78" spans="1:10" s="21" customFormat="1" ht="25.5" hidden="1">
      <c r="A78" s="38" t="s">
        <v>73</v>
      </c>
      <c r="B78" s="39" t="s">
        <v>13</v>
      </c>
      <c r="C78" s="40"/>
      <c r="D78" s="41">
        <f t="shared" si="4"/>
        <v>0</v>
      </c>
      <c r="E78" s="40"/>
      <c r="F78" s="42"/>
      <c r="G78" s="40">
        <f t="shared" si="5"/>
        <v>0</v>
      </c>
      <c r="H78" s="40">
        <v>0</v>
      </c>
      <c r="I78" s="13">
        <v>2997</v>
      </c>
      <c r="J78" s="14">
        <v>0</v>
      </c>
    </row>
    <row r="79" spans="1:10" s="21" customFormat="1" ht="25.5">
      <c r="A79" s="38" t="s">
        <v>71</v>
      </c>
      <c r="B79" s="39" t="s">
        <v>13</v>
      </c>
      <c r="C79" s="40"/>
      <c r="D79" s="41">
        <f t="shared" si="4"/>
        <v>2517.48</v>
      </c>
      <c r="E79" s="40"/>
      <c r="F79" s="42"/>
      <c r="G79" s="40">
        <f t="shared" si="5"/>
        <v>0.8400000000000001</v>
      </c>
      <c r="H79" s="40">
        <v>0.07</v>
      </c>
      <c r="I79" s="13">
        <v>2997</v>
      </c>
      <c r="J79" s="14">
        <v>0.06420000000000001</v>
      </c>
    </row>
    <row r="80" spans="1:10" s="21" customFormat="1" ht="15">
      <c r="A80" s="31" t="s">
        <v>47</v>
      </c>
      <c r="B80" s="39"/>
      <c r="C80" s="40"/>
      <c r="D80" s="25">
        <f>D81+D82+D83</f>
        <v>3596.3999999999996</v>
      </c>
      <c r="E80" s="40"/>
      <c r="F80" s="42"/>
      <c r="G80" s="25">
        <f>G81+G82+G83</f>
        <v>1.2</v>
      </c>
      <c r="H80" s="25">
        <f>H81+H82+H83</f>
        <v>0.1</v>
      </c>
      <c r="I80" s="13">
        <v>2997</v>
      </c>
      <c r="J80" s="14">
        <v>0.09630000000000001</v>
      </c>
    </row>
    <row r="81" spans="1:10" s="21" customFormat="1" ht="15">
      <c r="A81" s="38" t="s">
        <v>43</v>
      </c>
      <c r="B81" s="39" t="s">
        <v>18</v>
      </c>
      <c r="C81" s="40"/>
      <c r="D81" s="41">
        <f>G81*I81</f>
        <v>719.28</v>
      </c>
      <c r="E81" s="40"/>
      <c r="F81" s="42"/>
      <c r="G81" s="40">
        <f>H81*12</f>
        <v>0.24</v>
      </c>
      <c r="H81" s="40">
        <v>0.02</v>
      </c>
      <c r="I81" s="13">
        <v>2997</v>
      </c>
      <c r="J81" s="14">
        <v>0.021400000000000002</v>
      </c>
    </row>
    <row r="82" spans="1:10" s="21" customFormat="1" ht="15">
      <c r="A82" s="38" t="s">
        <v>44</v>
      </c>
      <c r="B82" s="39" t="s">
        <v>18</v>
      </c>
      <c r="C82" s="40"/>
      <c r="D82" s="41">
        <f>G82*I82</f>
        <v>2157.84</v>
      </c>
      <c r="E82" s="40"/>
      <c r="F82" s="42"/>
      <c r="G82" s="40">
        <f>H82*12</f>
        <v>0.72</v>
      </c>
      <c r="H82" s="40">
        <v>0.06</v>
      </c>
      <c r="I82" s="13">
        <v>2997</v>
      </c>
      <c r="J82" s="14">
        <v>0.053500000000000006</v>
      </c>
    </row>
    <row r="83" spans="1:10" s="21" customFormat="1" ht="15">
      <c r="A83" s="38" t="s">
        <v>45</v>
      </c>
      <c r="B83" s="39" t="s">
        <v>18</v>
      </c>
      <c r="C83" s="40"/>
      <c r="D83" s="41">
        <f>G83*I83</f>
        <v>719.28</v>
      </c>
      <c r="E83" s="40"/>
      <c r="F83" s="42"/>
      <c r="G83" s="40">
        <f>H83*12</f>
        <v>0.24</v>
      </c>
      <c r="H83" s="40">
        <v>0.02</v>
      </c>
      <c r="I83" s="13">
        <v>2997</v>
      </c>
      <c r="J83" s="14">
        <v>0.021400000000000002</v>
      </c>
    </row>
    <row r="84" spans="1:10" s="13" customFormat="1" ht="15">
      <c r="A84" s="31" t="s">
        <v>56</v>
      </c>
      <c r="B84" s="24"/>
      <c r="C84" s="25"/>
      <c r="D84" s="25">
        <f>D85+D86</f>
        <v>8631.36</v>
      </c>
      <c r="E84" s="25"/>
      <c r="F84" s="32"/>
      <c r="G84" s="25">
        <f>G85+G86</f>
        <v>2.8800000000000003</v>
      </c>
      <c r="H84" s="25">
        <f>H85+H86</f>
        <v>0.24000000000000002</v>
      </c>
      <c r="I84" s="13">
        <v>2997</v>
      </c>
      <c r="J84" s="14">
        <v>0.2247</v>
      </c>
    </row>
    <row r="85" spans="1:10" s="21" customFormat="1" ht="15">
      <c r="A85" s="38" t="s">
        <v>68</v>
      </c>
      <c r="B85" s="39" t="s">
        <v>18</v>
      </c>
      <c r="C85" s="40"/>
      <c r="D85" s="41">
        <f>G85*I85</f>
        <v>1438.56</v>
      </c>
      <c r="E85" s="40"/>
      <c r="F85" s="42"/>
      <c r="G85" s="40">
        <f>H85*12</f>
        <v>0.48</v>
      </c>
      <c r="H85" s="40">
        <v>0.04</v>
      </c>
      <c r="I85" s="13">
        <v>2997</v>
      </c>
      <c r="J85" s="14">
        <v>0.032100000000000004</v>
      </c>
    </row>
    <row r="86" spans="1:10" s="21" customFormat="1" ht="25.5">
      <c r="A86" s="38" t="s">
        <v>67</v>
      </c>
      <c r="B86" s="39" t="s">
        <v>13</v>
      </c>
      <c r="C86" s="40">
        <f>F86*12</f>
        <v>0</v>
      </c>
      <c r="D86" s="41">
        <f>G86*I86</f>
        <v>7192.800000000001</v>
      </c>
      <c r="E86" s="40">
        <f>H86*12</f>
        <v>2.4000000000000004</v>
      </c>
      <c r="F86" s="42"/>
      <c r="G86" s="40">
        <f>H86*12</f>
        <v>2.4000000000000004</v>
      </c>
      <c r="H86" s="40">
        <v>0.2</v>
      </c>
      <c r="I86" s="13">
        <v>2997</v>
      </c>
      <c r="J86" s="14">
        <v>0.1926</v>
      </c>
    </row>
    <row r="87" spans="1:10" s="13" customFormat="1" ht="15">
      <c r="A87" s="31" t="s">
        <v>55</v>
      </c>
      <c r="B87" s="24"/>
      <c r="C87" s="25"/>
      <c r="D87" s="25">
        <f>D88+D89+D90</f>
        <v>17982</v>
      </c>
      <c r="E87" s="25"/>
      <c r="F87" s="32"/>
      <c r="G87" s="25">
        <f>G88+G89+G90</f>
        <v>6</v>
      </c>
      <c r="H87" s="25">
        <f>H88+H89+H90</f>
        <v>0.5</v>
      </c>
      <c r="I87" s="13">
        <v>2997</v>
      </c>
      <c r="J87" s="14">
        <v>0.5136000000000001</v>
      </c>
    </row>
    <row r="88" spans="1:10" s="21" customFormat="1" ht="15">
      <c r="A88" s="38" t="s">
        <v>69</v>
      </c>
      <c r="B88" s="39" t="s">
        <v>63</v>
      </c>
      <c r="C88" s="40"/>
      <c r="D88" s="41">
        <f>G88*I88</f>
        <v>13666.320000000002</v>
      </c>
      <c r="E88" s="40"/>
      <c r="F88" s="42"/>
      <c r="G88" s="40">
        <f>H88*12</f>
        <v>4.5600000000000005</v>
      </c>
      <c r="H88" s="40">
        <v>0.38</v>
      </c>
      <c r="I88" s="13">
        <v>2997</v>
      </c>
      <c r="J88" s="14">
        <v>0.3852</v>
      </c>
    </row>
    <row r="89" spans="1:10" s="21" customFormat="1" ht="15">
      <c r="A89" s="38" t="s">
        <v>85</v>
      </c>
      <c r="B89" s="39" t="s">
        <v>63</v>
      </c>
      <c r="C89" s="40"/>
      <c r="D89" s="41">
        <f>G89*I89</f>
        <v>4315.68</v>
      </c>
      <c r="E89" s="40"/>
      <c r="F89" s="42"/>
      <c r="G89" s="40">
        <f>H89*12</f>
        <v>1.44</v>
      </c>
      <c r="H89" s="40">
        <v>0.12</v>
      </c>
      <c r="I89" s="13">
        <v>2997</v>
      </c>
      <c r="J89" s="14">
        <v>0.12840000000000001</v>
      </c>
    </row>
    <row r="90" spans="1:10" s="21" customFormat="1" ht="25.5" customHeight="1" hidden="1">
      <c r="A90" s="38" t="s">
        <v>70</v>
      </c>
      <c r="B90" s="39" t="s">
        <v>18</v>
      </c>
      <c r="C90" s="40"/>
      <c r="D90" s="41"/>
      <c r="E90" s="40"/>
      <c r="F90" s="42"/>
      <c r="G90" s="40"/>
      <c r="H90" s="40">
        <v>0</v>
      </c>
      <c r="I90" s="13">
        <v>2997</v>
      </c>
      <c r="J90" s="14">
        <v>0</v>
      </c>
    </row>
    <row r="91" spans="1:10" s="13" customFormat="1" ht="18.75" hidden="1">
      <c r="A91" s="44"/>
      <c r="B91" s="45"/>
      <c r="C91" s="36"/>
      <c r="D91" s="36"/>
      <c r="E91" s="36"/>
      <c r="F91" s="37"/>
      <c r="G91" s="36"/>
      <c r="H91" s="36"/>
      <c r="J91" s="14"/>
    </row>
    <row r="92" spans="1:10" s="13" customFormat="1" ht="30.75" thickBot="1">
      <c r="A92" s="44" t="s">
        <v>37</v>
      </c>
      <c r="B92" s="24" t="s">
        <v>13</v>
      </c>
      <c r="C92" s="36">
        <f>F92*12</f>
        <v>0</v>
      </c>
      <c r="D92" s="36">
        <f>G92*I92</f>
        <v>10789.199999999999</v>
      </c>
      <c r="E92" s="36">
        <f>H92*12</f>
        <v>3.5999999999999996</v>
      </c>
      <c r="F92" s="37"/>
      <c r="G92" s="36">
        <f>H92*12</f>
        <v>3.5999999999999996</v>
      </c>
      <c r="H92" s="36">
        <v>0.3</v>
      </c>
      <c r="I92" s="13">
        <v>2997</v>
      </c>
      <c r="J92" s="14">
        <v>0.29960000000000003</v>
      </c>
    </row>
    <row r="93" spans="1:10" s="13" customFormat="1" ht="19.5" hidden="1" thickBot="1">
      <c r="A93" s="46" t="s">
        <v>35</v>
      </c>
      <c r="B93" s="35"/>
      <c r="C93" s="36">
        <f>F93*12</f>
        <v>0</v>
      </c>
      <c r="D93" s="36"/>
      <c r="E93" s="36"/>
      <c r="F93" s="37"/>
      <c r="G93" s="36"/>
      <c r="H93" s="36"/>
      <c r="I93" s="13">
        <v>2997</v>
      </c>
      <c r="J93" s="14"/>
    </row>
    <row r="94" spans="1:10" s="13" customFormat="1" ht="29.25" hidden="1" thickBot="1">
      <c r="A94" s="47" t="s">
        <v>96</v>
      </c>
      <c r="B94" s="48"/>
      <c r="C94" s="49"/>
      <c r="D94" s="50"/>
      <c r="E94" s="50"/>
      <c r="F94" s="51"/>
      <c r="G94" s="50"/>
      <c r="H94" s="50"/>
      <c r="I94" s="13">
        <v>2997</v>
      </c>
      <c r="J94" s="14"/>
    </row>
    <row r="95" spans="1:10" s="13" customFormat="1" ht="15.75" hidden="1" thickBot="1">
      <c r="A95" s="47" t="s">
        <v>97</v>
      </c>
      <c r="B95" s="48"/>
      <c r="C95" s="49"/>
      <c r="D95" s="50"/>
      <c r="E95" s="50"/>
      <c r="F95" s="51"/>
      <c r="G95" s="50"/>
      <c r="H95" s="50"/>
      <c r="I95" s="13">
        <v>2997</v>
      </c>
      <c r="J95" s="14"/>
    </row>
    <row r="96" spans="1:10" s="13" customFormat="1" ht="15.75" hidden="1" thickBot="1">
      <c r="A96" s="47" t="s">
        <v>82</v>
      </c>
      <c r="B96" s="48"/>
      <c r="C96" s="49"/>
      <c r="D96" s="36"/>
      <c r="E96" s="36"/>
      <c r="F96" s="37"/>
      <c r="G96" s="36"/>
      <c r="H96" s="36"/>
      <c r="I96" s="13">
        <v>2997</v>
      </c>
      <c r="J96" s="14"/>
    </row>
    <row r="97" spans="1:10" s="13" customFormat="1" ht="15.75" hidden="1" thickBot="1">
      <c r="A97" s="52" t="s">
        <v>83</v>
      </c>
      <c r="B97" s="53"/>
      <c r="C97" s="50"/>
      <c r="D97" s="36"/>
      <c r="E97" s="36"/>
      <c r="F97" s="37"/>
      <c r="G97" s="36"/>
      <c r="H97" s="36"/>
      <c r="I97" s="13">
        <v>2997</v>
      </c>
      <c r="J97" s="14"/>
    </row>
    <row r="98" spans="1:10" s="13" customFormat="1" ht="26.25" hidden="1" thickBot="1">
      <c r="A98" s="54" t="s">
        <v>108</v>
      </c>
      <c r="B98" s="45" t="s">
        <v>109</v>
      </c>
      <c r="C98" s="55"/>
      <c r="D98" s="56"/>
      <c r="E98" s="56"/>
      <c r="F98" s="57"/>
      <c r="G98" s="56"/>
      <c r="H98" s="56"/>
      <c r="I98" s="13">
        <v>2997</v>
      </c>
      <c r="J98" s="14"/>
    </row>
    <row r="99" spans="1:10" s="13" customFormat="1" ht="15.75" thickBot="1">
      <c r="A99" s="54" t="s">
        <v>36</v>
      </c>
      <c r="B99" s="11"/>
      <c r="C99" s="58">
        <f>F99*12</f>
        <v>0</v>
      </c>
      <c r="D99" s="58">
        <v>307492.2</v>
      </c>
      <c r="E99" s="58">
        <f>E13+E18+E26+E27+E28+E29+E30+E31+E32+E33+E34+E35+E36+E37+E38+E54+E67+E71+E80+E84+E87+E92+E93+E91+E98</f>
        <v>79.92</v>
      </c>
      <c r="F99" s="58">
        <f>F13+F18+F26+F27+F28+F29+F30+F31+F32+F33+F34+F35+F36+F37+F38+F54+F67+F71+F80+F84+F87+F92+F93+F91+F98</f>
        <v>0</v>
      </c>
      <c r="G99" s="58">
        <f>G13+G18+G26+G27+G28+G29+G30+G31+G32+G33+G34+G35+G36+G37+G38+G54+G67+G71+G80+G84+G87+G92+G93+G91+G98</f>
        <v>102.6</v>
      </c>
      <c r="H99" s="58">
        <f>H13+H18+H26+H27+H28+H29+H30+H31+H32+H33+H34+H35+H36+H37+H38+H54+H67+H71+H80+H84+H87+H92+H93+H91+H98</f>
        <v>8.55</v>
      </c>
      <c r="I99" s="13">
        <v>2997</v>
      </c>
      <c r="J99" s="14"/>
    </row>
    <row r="100" spans="1:10" s="63" customFormat="1" ht="20.25" hidden="1" thickBot="1">
      <c r="A100" s="59" t="s">
        <v>30</v>
      </c>
      <c r="B100" s="60" t="s">
        <v>12</v>
      </c>
      <c r="C100" s="60" t="s">
        <v>31</v>
      </c>
      <c r="D100" s="61"/>
      <c r="E100" s="60" t="s">
        <v>31</v>
      </c>
      <c r="F100" s="62"/>
      <c r="G100" s="60" t="s">
        <v>31</v>
      </c>
      <c r="H100" s="62"/>
      <c r="J100" s="64"/>
    </row>
    <row r="101" spans="1:10" s="66" customFormat="1" ht="12.75">
      <c r="A101" s="65"/>
      <c r="J101" s="67"/>
    </row>
    <row r="102" spans="1:10" s="66" customFormat="1" ht="12.75">
      <c r="A102" s="65"/>
      <c r="J102" s="67"/>
    </row>
    <row r="103" spans="1:10" s="63" customFormat="1" ht="20.25" hidden="1" thickBot="1">
      <c r="A103" s="59"/>
      <c r="B103" s="60"/>
      <c r="C103" s="60"/>
      <c r="D103" s="61"/>
      <c r="E103" s="60"/>
      <c r="F103" s="62"/>
      <c r="G103" s="60"/>
      <c r="H103" s="62"/>
      <c r="I103" s="13"/>
      <c r="J103" s="64"/>
    </row>
    <row r="104" spans="1:10" s="66" customFormat="1" ht="12.75" hidden="1">
      <c r="A104" s="65"/>
      <c r="J104" s="67"/>
    </row>
    <row r="105" spans="1:10" s="66" customFormat="1" ht="12.75">
      <c r="A105" s="65"/>
      <c r="J105" s="67"/>
    </row>
    <row r="106" spans="1:10" s="66" customFormat="1" ht="13.5" thickBot="1">
      <c r="A106" s="65"/>
      <c r="J106" s="67"/>
    </row>
    <row r="107" spans="1:10" s="13" customFormat="1" ht="19.5" thickBot="1">
      <c r="A107" s="59" t="s">
        <v>98</v>
      </c>
      <c r="B107" s="11"/>
      <c r="C107" s="58">
        <f>F107*12</f>
        <v>0</v>
      </c>
      <c r="D107" s="58">
        <f>SUM(D108:D117)</f>
        <v>117073.13</v>
      </c>
      <c r="E107" s="58">
        <f>SUM(E108:E117)</f>
        <v>0</v>
      </c>
      <c r="F107" s="58">
        <f>SUM(F108:F117)</f>
        <v>0</v>
      </c>
      <c r="G107" s="58">
        <f>SUM(G108:G117)</f>
        <v>39.06344010677344</v>
      </c>
      <c r="H107" s="58">
        <f>SUM(H108:H117)</f>
        <v>3.2552866755644536</v>
      </c>
      <c r="I107" s="13">
        <v>2997</v>
      </c>
      <c r="J107" s="14"/>
    </row>
    <row r="108" spans="1:10" s="21" customFormat="1" ht="15">
      <c r="A108" s="38" t="s">
        <v>101</v>
      </c>
      <c r="B108" s="39"/>
      <c r="C108" s="40"/>
      <c r="D108" s="41">
        <v>63672.5</v>
      </c>
      <c r="E108" s="40"/>
      <c r="F108" s="42"/>
      <c r="G108" s="40">
        <f>D108/I108</f>
        <v>21.245412078745414</v>
      </c>
      <c r="H108" s="40">
        <f>G108/12</f>
        <v>1.7704510065621177</v>
      </c>
      <c r="I108" s="13">
        <v>2997</v>
      </c>
      <c r="J108" s="14"/>
    </row>
    <row r="109" spans="1:10" s="21" customFormat="1" ht="15">
      <c r="A109" s="38" t="s">
        <v>111</v>
      </c>
      <c r="B109" s="39"/>
      <c r="C109" s="40"/>
      <c r="D109" s="41">
        <v>461.25</v>
      </c>
      <c r="E109" s="40"/>
      <c r="F109" s="42"/>
      <c r="G109" s="40">
        <f>D109/I109</f>
        <v>0.1539039039039039</v>
      </c>
      <c r="H109" s="40">
        <f>G109/12</f>
        <v>0.012825325325325326</v>
      </c>
      <c r="I109" s="13">
        <v>2997</v>
      </c>
      <c r="J109" s="14"/>
    </row>
    <row r="110" spans="1:10" s="21" customFormat="1" ht="15">
      <c r="A110" s="38" t="s">
        <v>112</v>
      </c>
      <c r="B110" s="39"/>
      <c r="C110" s="40"/>
      <c r="D110" s="41">
        <v>995.16</v>
      </c>
      <c r="E110" s="40"/>
      <c r="F110" s="42"/>
      <c r="G110" s="40">
        <f>D110/I110</f>
        <v>0.332052052052052</v>
      </c>
      <c r="H110" s="40">
        <f>G110/12</f>
        <v>0.027671004337671</v>
      </c>
      <c r="I110" s="13">
        <v>2997</v>
      </c>
      <c r="J110" s="14"/>
    </row>
    <row r="111" spans="1:10" s="21" customFormat="1" ht="15">
      <c r="A111" s="38" t="s">
        <v>113</v>
      </c>
      <c r="B111" s="39"/>
      <c r="C111" s="40"/>
      <c r="D111" s="41">
        <v>14295.85</v>
      </c>
      <c r="E111" s="40"/>
      <c r="F111" s="42"/>
      <c r="G111" s="40">
        <f aca="true" t="shared" si="6" ref="G111:G117">D111/I111</f>
        <v>4.770053386720053</v>
      </c>
      <c r="H111" s="40">
        <f aca="true" t="shared" si="7" ref="H111:H117">G111/12</f>
        <v>0.39750444889333775</v>
      </c>
      <c r="I111" s="13">
        <v>2997</v>
      </c>
      <c r="J111" s="14"/>
    </row>
    <row r="112" spans="1:10" s="21" customFormat="1" ht="15" hidden="1">
      <c r="A112" s="38"/>
      <c r="B112" s="39"/>
      <c r="C112" s="40"/>
      <c r="D112" s="41"/>
      <c r="E112" s="40"/>
      <c r="F112" s="42"/>
      <c r="G112" s="40"/>
      <c r="H112" s="40"/>
      <c r="I112" s="13"/>
      <c r="J112" s="14"/>
    </row>
    <row r="113" spans="1:10" s="21" customFormat="1" ht="15">
      <c r="A113" s="38" t="s">
        <v>102</v>
      </c>
      <c r="B113" s="39"/>
      <c r="C113" s="40"/>
      <c r="D113" s="41">
        <v>377.04</v>
      </c>
      <c r="E113" s="40"/>
      <c r="F113" s="42"/>
      <c r="G113" s="40">
        <f t="shared" si="6"/>
        <v>0.1258058058058058</v>
      </c>
      <c r="H113" s="40">
        <f t="shared" si="7"/>
        <v>0.010483817150483818</v>
      </c>
      <c r="I113" s="13">
        <v>2997</v>
      </c>
      <c r="J113" s="14"/>
    </row>
    <row r="114" spans="1:10" s="21" customFormat="1" ht="15">
      <c r="A114" s="38" t="s">
        <v>110</v>
      </c>
      <c r="B114" s="39"/>
      <c r="C114" s="40"/>
      <c r="D114" s="41">
        <v>10503.28</v>
      </c>
      <c r="E114" s="40"/>
      <c r="F114" s="42"/>
      <c r="G114" s="40">
        <f t="shared" si="6"/>
        <v>3.5045979312645983</v>
      </c>
      <c r="H114" s="40">
        <f t="shared" si="7"/>
        <v>0.29204982760538317</v>
      </c>
      <c r="I114" s="13">
        <v>2997</v>
      </c>
      <c r="J114" s="14"/>
    </row>
    <row r="115" spans="1:10" s="21" customFormat="1" ht="15">
      <c r="A115" s="38" t="s">
        <v>103</v>
      </c>
      <c r="B115" s="39"/>
      <c r="C115" s="40"/>
      <c r="D115" s="41">
        <v>4548.09</v>
      </c>
      <c r="E115" s="40"/>
      <c r="F115" s="42"/>
      <c r="G115" s="40">
        <f t="shared" si="6"/>
        <v>1.5175475475475475</v>
      </c>
      <c r="H115" s="40">
        <f t="shared" si="7"/>
        <v>0.1264622956289623</v>
      </c>
      <c r="I115" s="13">
        <v>2997</v>
      </c>
      <c r="J115" s="14"/>
    </row>
    <row r="116" spans="1:10" s="21" customFormat="1" ht="15" hidden="1">
      <c r="A116" s="38"/>
      <c r="B116" s="39"/>
      <c r="C116" s="40"/>
      <c r="D116" s="41"/>
      <c r="E116" s="40"/>
      <c r="F116" s="42"/>
      <c r="G116" s="40"/>
      <c r="H116" s="40"/>
      <c r="I116" s="13"/>
      <c r="J116" s="14"/>
    </row>
    <row r="117" spans="1:10" s="21" customFormat="1" ht="15">
      <c r="A117" s="38" t="s">
        <v>104</v>
      </c>
      <c r="B117" s="39"/>
      <c r="C117" s="40"/>
      <c r="D117" s="41">
        <v>22219.96</v>
      </c>
      <c r="E117" s="40"/>
      <c r="F117" s="42"/>
      <c r="G117" s="40">
        <f t="shared" si="6"/>
        <v>7.4140674007340674</v>
      </c>
      <c r="H117" s="40">
        <f t="shared" si="7"/>
        <v>0.6178389500611723</v>
      </c>
      <c r="I117" s="13">
        <v>2997</v>
      </c>
      <c r="J117" s="14"/>
    </row>
    <row r="118" spans="1:10" s="66" customFormat="1" ht="12.75">
      <c r="A118" s="65"/>
      <c r="J118" s="67"/>
    </row>
    <row r="119" spans="1:10" s="66" customFormat="1" ht="12.75">
      <c r="A119" s="65"/>
      <c r="J119" s="67"/>
    </row>
    <row r="120" spans="1:10" s="66" customFormat="1" ht="12.75">
      <c r="A120" s="65"/>
      <c r="J120" s="67"/>
    </row>
    <row r="121" spans="1:10" s="66" customFormat="1" ht="13.5" thickBot="1">
      <c r="A121" s="65"/>
      <c r="J121" s="67"/>
    </row>
    <row r="122" spans="1:10" s="71" customFormat="1" ht="15.75" thickBot="1">
      <c r="A122" s="68" t="s">
        <v>99</v>
      </c>
      <c r="B122" s="69"/>
      <c r="C122" s="69"/>
      <c r="D122" s="70">
        <f>D99+D103+D107</f>
        <v>424565.33</v>
      </c>
      <c r="E122" s="70">
        <f>E99+E103+E107</f>
        <v>79.92</v>
      </c>
      <c r="F122" s="70">
        <f>F99+F103+F107</f>
        <v>0</v>
      </c>
      <c r="G122" s="70">
        <f>G99+G103+G107</f>
        <v>141.66344010677344</v>
      </c>
      <c r="H122" s="70">
        <f>H99+H103+H107</f>
        <v>11.805286675564455</v>
      </c>
      <c r="J122" s="72"/>
    </row>
    <row r="123" spans="1:10" s="66" customFormat="1" ht="12.75">
      <c r="A123" s="65"/>
      <c r="J123" s="67"/>
    </row>
    <row r="124" spans="1:10" s="66" customFormat="1" ht="12.75">
      <c r="A124" s="65"/>
      <c r="J124" s="67"/>
    </row>
    <row r="125" spans="1:10" s="66" customFormat="1" ht="13.5" thickBot="1">
      <c r="A125" s="65"/>
      <c r="J125" s="67"/>
    </row>
    <row r="126" spans="1:10" s="63" customFormat="1" ht="20.25" thickBot="1">
      <c r="A126" s="59" t="s">
        <v>30</v>
      </c>
      <c r="B126" s="60" t="s">
        <v>12</v>
      </c>
      <c r="C126" s="60" t="s">
        <v>31</v>
      </c>
      <c r="D126" s="61"/>
      <c r="E126" s="60" t="s">
        <v>31</v>
      </c>
      <c r="F126" s="62"/>
      <c r="G126" s="60" t="s">
        <v>31</v>
      </c>
      <c r="H126" s="62"/>
      <c r="J126" s="64"/>
    </row>
    <row r="127" spans="1:10" s="66" customFormat="1" ht="12.75">
      <c r="A127" s="65"/>
      <c r="J127" s="67"/>
    </row>
    <row r="128" spans="1:10" s="66" customFormat="1" ht="12.75">
      <c r="A128" s="65"/>
      <c r="J128" s="67"/>
    </row>
    <row r="129" spans="1:10" s="76" customFormat="1" ht="18.75">
      <c r="A129" s="73" t="s">
        <v>32</v>
      </c>
      <c r="B129" s="74"/>
      <c r="C129" s="75"/>
      <c r="D129" s="75"/>
      <c r="E129" s="75"/>
      <c r="F129" s="75"/>
      <c r="G129" s="75"/>
      <c r="H129" s="75"/>
      <c r="J129" s="77"/>
    </row>
    <row r="130" spans="1:10" s="63" customFormat="1" ht="19.5">
      <c r="A130" s="78"/>
      <c r="B130" s="79"/>
      <c r="C130" s="80"/>
      <c r="D130" s="80"/>
      <c r="E130" s="80"/>
      <c r="F130" s="80"/>
      <c r="G130" s="80"/>
      <c r="H130" s="80"/>
      <c r="J130" s="64"/>
    </row>
    <row r="131" spans="1:10" s="66" customFormat="1" ht="14.25">
      <c r="A131" s="89" t="s">
        <v>33</v>
      </c>
      <c r="B131" s="89"/>
      <c r="C131" s="89"/>
      <c r="D131" s="89"/>
      <c r="E131" s="89"/>
      <c r="F131" s="89"/>
      <c r="J131" s="67"/>
    </row>
    <row r="132" s="66" customFormat="1" ht="12.75">
      <c r="J132" s="67"/>
    </row>
    <row r="133" spans="1:10" s="66" customFormat="1" ht="12.75">
      <c r="A133" s="65" t="s">
        <v>34</v>
      </c>
      <c r="J133" s="67"/>
    </row>
    <row r="134" s="66" customFormat="1" ht="12.75">
      <c r="J134" s="67"/>
    </row>
    <row r="135" s="66" customFormat="1" ht="12.75">
      <c r="J135" s="67"/>
    </row>
    <row r="136" s="66" customFormat="1" ht="12.75">
      <c r="J136" s="67"/>
    </row>
    <row r="137" s="66" customFormat="1" ht="12.75">
      <c r="J137" s="67"/>
    </row>
    <row r="138" s="66" customFormat="1" ht="12.75">
      <c r="J138" s="67"/>
    </row>
    <row r="139" s="66" customFormat="1" ht="12.75">
      <c r="J139" s="67"/>
    </row>
    <row r="140" s="66" customFormat="1" ht="12.75">
      <c r="J140" s="67"/>
    </row>
    <row r="141" s="66" customFormat="1" ht="12.75">
      <c r="J141" s="67"/>
    </row>
    <row r="142" s="66" customFormat="1" ht="12.75">
      <c r="J142" s="67"/>
    </row>
    <row r="143" s="66" customFormat="1" ht="12.75">
      <c r="J143" s="67"/>
    </row>
    <row r="144" s="66" customFormat="1" ht="12.75">
      <c r="J144" s="67"/>
    </row>
    <row r="145" s="66" customFormat="1" ht="12.75">
      <c r="J145" s="67"/>
    </row>
    <row r="146" s="66" customFormat="1" ht="12.75">
      <c r="J146" s="67"/>
    </row>
    <row r="147" s="66" customFormat="1" ht="12.75">
      <c r="J147" s="67"/>
    </row>
    <row r="148" s="66" customFormat="1" ht="12.75">
      <c r="J148" s="67"/>
    </row>
    <row r="149" s="66" customFormat="1" ht="12.75">
      <c r="J149" s="67"/>
    </row>
    <row r="150" s="66" customFormat="1" ht="12.75">
      <c r="J150" s="67"/>
    </row>
    <row r="151" s="66" customFormat="1" ht="12.75">
      <c r="J151" s="67"/>
    </row>
  </sheetData>
  <sheetProtection/>
  <mergeCells count="10">
    <mergeCell ref="A8:H8"/>
    <mergeCell ref="A9:H9"/>
    <mergeCell ref="A12:H12"/>
    <mergeCell ref="A131:F131"/>
    <mergeCell ref="A1:H1"/>
    <mergeCell ref="B2:H2"/>
    <mergeCell ref="B3:H3"/>
    <mergeCell ref="B4:H4"/>
    <mergeCell ref="A6:H6"/>
    <mergeCell ref="A7:H7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Server</cp:lastModifiedBy>
  <cp:lastPrinted>2012-05-28T12:32:49Z</cp:lastPrinted>
  <dcterms:created xsi:type="dcterms:W3CDTF">2010-04-02T14:46:04Z</dcterms:created>
  <dcterms:modified xsi:type="dcterms:W3CDTF">2012-07-25T09:08:54Z</dcterms:modified>
  <cp:category/>
  <cp:version/>
  <cp:contentType/>
  <cp:contentStatus/>
</cp:coreProperties>
</file>