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955" windowHeight="8325" activeTab="2"/>
  </bookViews>
  <sheets>
    <sheet name="проект 290 Пост.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голосованию'!$A$1:$F$119</definedName>
    <definedName name="_xlnm.Print_Area" localSheetId="1">'по заявлению'!$A$1:$F$121</definedName>
    <definedName name="_xlnm.Print_Area" localSheetId="0">'проект 290 Пост.'!$A$1:$F$131</definedName>
  </definedNames>
  <calcPr fullCalcOnLoad="1" fullPrecision="0"/>
</workbook>
</file>

<file path=xl/sharedStrings.xml><?xml version="1.0" encoding="utf-8"?>
<sst xmlns="http://schemas.openxmlformats.org/spreadsheetml/2006/main" count="592" uniqueCount="151">
  <si>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</si>
  <si>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</si>
  <si>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</si>
  <si>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</si>
  <si>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</si>
  <si>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</si>
  <si>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</si>
  <si>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</si>
  <si>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</si>
  <si>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</si>
  <si>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</si>
  <si>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</si>
  <si>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</si>
  <si>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</si>
  <si>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</si>
  <si>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</si>
  <si>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</si>
  <si>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</si>
  <si>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</si>
  <si>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</si>
  <si>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</si>
  <si>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</si>
  <si>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</si>
  <si>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</si>
  <si>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</si>
  <si>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</si>
  <si>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</si>
  <si>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</si>
  <si>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</si>
  <si>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</si>
  <si>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</si>
  <si>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</si>
  <si>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перевод реле времени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</si>
  <si>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</si>
  <si>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</si>
  <si>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</si>
  <si>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водоотведения в т.числе:</t>
  </si>
  <si>
    <t>отключение системы отопления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</si>
  <si>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</si>
  <si>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</si>
  <si>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</si>
  <si>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</si>
  <si>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ревизия элеваторного узла ( сопло )</t>
  </si>
  <si>
    <t>3 раза в год</t>
  </si>
  <si>
    <t>4 раза в год</t>
  </si>
  <si>
    <t>1 раз</t>
  </si>
  <si>
    <t>очистка от снега и льда водостоков</t>
  </si>
  <si>
    <t>восстановление общедомового уличного освещения</t>
  </si>
  <si>
    <t>(многоквартирный дом с электрическими плитами )</t>
  </si>
  <si>
    <t>очистка от снега и наледи козырьков подъездов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</si>
  <si>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</si>
  <si>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</si>
  <si>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</si>
  <si>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</si>
  <si>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</si>
  <si>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</si>
  <si>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</si>
  <si>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ВСЕГО:</t>
  </si>
  <si>
    <t>подключение системы отопления с регулировкой</t>
  </si>
  <si>
    <t>Сбор, вывоз и утилизация ТБО*, руб/м2</t>
  </si>
  <si>
    <t>учет работ по капремонту</t>
  </si>
  <si>
    <t>1 раз в 3 года</t>
  </si>
  <si>
    <t>Управление многоквартирным домом, всего в т.ч.</t>
  </si>
  <si>
    <t>Итого</t>
  </si>
  <si>
    <t>гидравлическое испытание элеваторных узлов и запорной арматуры</t>
  </si>
  <si>
    <t>очистка  водосточных воронок</t>
  </si>
  <si>
    <t>1 раз в 4 года</t>
  </si>
  <si>
    <t xml:space="preserve">Проект </t>
  </si>
  <si>
    <t>по адресу: ул. Набережная, д.6 (S жилые + нежилые =10077,6;  S придом.тер. = 6546,34м2)</t>
  </si>
  <si>
    <t>2016  -2017 гг.</t>
  </si>
  <si>
    <t>(стоимость услуг  увеличена на 10 % в соответствии с уровнем инфляции 2015 г.)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</si>
  <si>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</si>
  <si>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</si>
  <si>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</si>
  <si>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</si>
  <si>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</si>
  <si>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раскрытие информации, рассмотрение обращений граждан</t>
  </si>
  <si>
    <t>предоставление отчета по состоянию лицевого счета</t>
  </si>
  <si>
    <t>объем работ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</si>
  <si>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</si>
  <si>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</si>
  <si>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</si>
  <si>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</si>
  <si>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</si>
  <si>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</si>
  <si>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</si>
  <si>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</si>
  <si>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</si>
  <si>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</si>
  <si>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</si>
  <si>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</si>
  <si>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</si>
  <si>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</si>
  <si>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</si>
  <si>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</si>
  <si>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</si>
  <si>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</si>
  <si>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исправности, работоспособности и техническое обслуживание  приборов учета холодного водоснабжения</t>
  </si>
  <si>
    <t xml:space="preserve"> замена неисправных контрольно-измерительных прибоов (манометров, термометров и т.д)</t>
  </si>
  <si>
    <t>ревизия задвижек СТС</t>
  </si>
  <si>
    <t xml:space="preserve">1 раз </t>
  </si>
  <si>
    <t>смена задвижек ГВС</t>
  </si>
  <si>
    <t>ревизия задвижек ГВС</t>
  </si>
  <si>
    <t xml:space="preserve">ревизия  задвижек  ХВС </t>
  </si>
  <si>
    <t>смена задвижек ХВС</t>
  </si>
  <si>
    <t>замена насоса хвс / резерв /</t>
  </si>
  <si>
    <t xml:space="preserve"> замена неисправных контрольно-измерительных приборов (манометров, термометров и т.д)</t>
  </si>
  <si>
    <t>Регламентные работы по системе электроснабжения  в т.числе: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</si>
  <si>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</si>
  <si>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</si>
  <si>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замена трансформатора тока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</si>
  <si>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</si>
  <si>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</si>
  <si>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косметический ремонт подъездов 14 шт.</t>
  </si>
  <si>
    <t>замена почтовых ящиков 188 шт.</t>
  </si>
  <si>
    <t>устройство мягкой  кровли 50 м2</t>
  </si>
  <si>
    <t>ремонт панельных швов 50 п.м.</t>
  </si>
  <si>
    <t>ремонт отмостки 20 м2</t>
  </si>
  <si>
    <t>ремонт подъездных крылец 14 шт.</t>
  </si>
  <si>
    <t>устройство площадок подъездов ( № 1-7, 11, 13)- 9 шт.</t>
  </si>
  <si>
    <t>смена задвижек на СТС (ввод) Ду 100 мм - 1 шт.</t>
  </si>
  <si>
    <t>установка фильтра на ввод ХВС диам.50 мм - 1 шт.</t>
  </si>
  <si>
    <t>установка обратного клапана на ввод ХВС диам.80 мм - 1 шт.</t>
  </si>
  <si>
    <t>смена шарового крана под промывку Ду 32 мм - 1 шт.</t>
  </si>
  <si>
    <t>Изоляция трубопроводов отопления составом "Корунд" Ду 20 мм - 30 м.п, Ду 25 мм - 60 мп, Ду 32 мм - 55 мп, Ду 57 мм - 100 мп</t>
  </si>
  <si>
    <t>10077,6 м2</t>
  </si>
  <si>
    <t>6546,34 м2</t>
  </si>
  <si>
    <t>2 шт</t>
  </si>
  <si>
    <t xml:space="preserve">Проверка исправности, работоспособности и техническое обслуживание  приборов учета теплоснабжения и горячего водоснабжения </t>
  </si>
  <si>
    <t>восстановление циркуляции ГВС (после опрессовки и проверки бойлера на плотность и прочность), сброс воздушных пробок</t>
  </si>
  <si>
    <t>восстановление водостоков (мелкий ремонт после очистки от снега и льда)</t>
  </si>
  <si>
    <t>погодное регулирование системы отопления (ориентировочная стоимость)</t>
  </si>
  <si>
    <t>нежилое</t>
  </si>
  <si>
    <t>4 пробы</t>
  </si>
  <si>
    <t>Приложение № 3</t>
  </si>
  <si>
    <t xml:space="preserve">от _____________ 2016 г 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</si>
  <si>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устройств)</t>
    </r>
  </si>
  <si>
    <t>устранение неплотностей в вентиляционных каналах и шахтах, устранение засоров в каналах, пылеудаление и дезинфекция вентканалов</t>
  </si>
  <si>
    <t>1153,1 м2</t>
  </si>
  <si>
    <t>2661,6 м2</t>
  </si>
  <si>
    <t>4606 м</t>
  </si>
  <si>
    <t>2123 м</t>
  </si>
  <si>
    <t>1061 м</t>
  </si>
  <si>
    <t>1600 м</t>
  </si>
  <si>
    <t>961 м</t>
  </si>
  <si>
    <t>320 каналов</t>
  </si>
  <si>
    <t>2737 м2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</si>
  <si>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прочистка канализационных выпусков до стены здания, устранение неплотностей в вентиляционных каналах и шахтах, устранение засоров в каналах, пылеудаление и дезинфекция вентканалов, очистка водосточных воронок, очистка от снега и льда водостоков, восстановление водостоков (мелкий ремонт после очистки от снега и льда), очистка от снега и наледи козырьков подъездов)</t>
    </r>
  </si>
  <si>
    <t>смена трубопроводов водоотведения в тех.подвале с чугуна на ПВХ (с 1-го по 8-й подъезд) Ду 110 мм - 180 м.п.</t>
  </si>
  <si>
    <t>ВСЕГО (без содержания лестничных клеток)</t>
  </si>
  <si>
    <t>ВСЕГО ( с содержанием  лестничных клеток)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</si>
</sst>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4"/>
      <name val="Arial Cyr"/>
      <family val="0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2" fontId="0" fillId="24" borderId="15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2" fontId="19" fillId="24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9" fillId="24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/>
    </xf>
    <xf numFmtId="0" fontId="20" fillId="25" borderId="0" xfId="0" applyFont="1" applyFill="1" applyAlignment="1">
      <alignment horizontal="center"/>
    </xf>
    <xf numFmtId="2" fontId="0" fillId="26" borderId="20" xfId="0" applyNumberFormat="1" applyFont="1" applyFill="1" applyBorder="1" applyAlignment="1">
      <alignment horizontal="center" vertical="center" wrapText="1"/>
    </xf>
    <xf numFmtId="2" fontId="0" fillId="26" borderId="15" xfId="0" applyNumberFormat="1" applyFont="1" applyFill="1" applyBorder="1" applyAlignment="1">
      <alignment horizontal="center" vertical="center" wrapText="1"/>
    </xf>
    <xf numFmtId="2" fontId="18" fillId="26" borderId="21" xfId="0" applyNumberFormat="1" applyFont="1" applyFill="1" applyBorder="1" applyAlignment="1">
      <alignment horizontal="center" vertical="center" wrapText="1"/>
    </xf>
    <xf numFmtId="2" fontId="18" fillId="26" borderId="22" xfId="0" applyNumberFormat="1" applyFont="1" applyFill="1" applyBorder="1" applyAlignment="1">
      <alignment horizontal="center" vertical="center" wrapText="1"/>
    </xf>
    <xf numFmtId="2" fontId="24" fillId="26" borderId="21" xfId="0" applyNumberFormat="1" applyFont="1" applyFill="1" applyBorder="1" applyAlignment="1">
      <alignment horizontal="center" vertical="center" wrapText="1"/>
    </xf>
    <xf numFmtId="2" fontId="24" fillId="26" borderId="22" xfId="0" applyNumberFormat="1" applyFont="1" applyFill="1" applyBorder="1" applyAlignment="1">
      <alignment horizontal="center" vertical="center" wrapText="1"/>
    </xf>
    <xf numFmtId="2" fontId="0" fillId="26" borderId="22" xfId="0" applyNumberFormat="1" applyFont="1" applyFill="1" applyBorder="1" applyAlignment="1">
      <alignment horizontal="center" vertical="center" wrapText="1"/>
    </xf>
    <xf numFmtId="2" fontId="18" fillId="26" borderId="15" xfId="0" applyNumberFormat="1" applyFont="1" applyFill="1" applyBorder="1" applyAlignment="1">
      <alignment horizontal="center" vertical="center" wrapText="1"/>
    </xf>
    <xf numFmtId="2" fontId="18" fillId="26" borderId="23" xfId="0" applyNumberFormat="1" applyFont="1" applyFill="1" applyBorder="1" applyAlignment="1">
      <alignment horizontal="center" vertical="center" wrapText="1"/>
    </xf>
    <xf numFmtId="2" fontId="0" fillId="26" borderId="21" xfId="0" applyNumberFormat="1" applyFont="1" applyFill="1" applyBorder="1" applyAlignment="1">
      <alignment horizontal="center" vertical="center" wrapText="1"/>
    </xf>
    <xf numFmtId="2" fontId="23" fillId="26" borderId="24" xfId="0" applyNumberFormat="1" applyFont="1" applyFill="1" applyBorder="1" applyAlignment="1">
      <alignment horizontal="center"/>
    </xf>
    <xf numFmtId="0" fontId="0" fillId="26" borderId="0" xfId="0" applyFill="1" applyAlignment="1">
      <alignment horizontal="center" vertical="center"/>
    </xf>
    <xf numFmtId="2" fontId="23" fillId="26" borderId="25" xfId="0" applyNumberFormat="1" applyFont="1" applyFill="1" applyBorder="1" applyAlignment="1">
      <alignment horizontal="center" vertical="center"/>
    </xf>
    <xf numFmtId="2" fontId="23" fillId="26" borderId="15" xfId="0" applyNumberFormat="1" applyFont="1" applyFill="1" applyBorder="1" applyAlignment="1">
      <alignment horizontal="center" vertical="center"/>
    </xf>
    <xf numFmtId="0" fontId="0" fillId="26" borderId="16" xfId="0" applyFont="1" applyFill="1" applyBorder="1" applyAlignment="1">
      <alignment horizontal="left" vertical="center" wrapText="1"/>
    </xf>
    <xf numFmtId="0" fontId="0" fillId="26" borderId="15" xfId="0" applyFont="1" applyFill="1" applyBorder="1" applyAlignment="1">
      <alignment horizontal="center" vertical="center" wrapText="1"/>
    </xf>
    <xf numFmtId="0" fontId="0" fillId="26" borderId="0" xfId="0" applyFont="1" applyFill="1" applyAlignment="1">
      <alignment horizontal="center" vertical="center" wrapText="1"/>
    </xf>
    <xf numFmtId="0" fontId="24" fillId="26" borderId="26" xfId="0" applyFont="1" applyFill="1" applyBorder="1" applyAlignment="1">
      <alignment horizontal="left" vertical="center" wrapText="1"/>
    </xf>
    <xf numFmtId="0" fontId="24" fillId="26" borderId="22" xfId="0" applyFont="1" applyFill="1" applyBorder="1" applyAlignment="1">
      <alignment horizontal="center" vertical="center" wrapText="1"/>
    </xf>
    <xf numFmtId="0" fontId="18" fillId="26" borderId="26" xfId="0" applyFont="1" applyFill="1" applyBorder="1" applyAlignment="1">
      <alignment horizontal="left" vertical="center" wrapText="1"/>
    </xf>
    <xf numFmtId="0" fontId="18" fillId="26" borderId="22" xfId="0" applyFont="1" applyFill="1" applyBorder="1" applyAlignment="1">
      <alignment horizontal="center" vertical="center" wrapText="1"/>
    </xf>
    <xf numFmtId="0" fontId="0" fillId="26" borderId="15" xfId="0" applyFont="1" applyFill="1" applyBorder="1" applyAlignment="1">
      <alignment horizontal="center" vertical="center" wrapText="1"/>
    </xf>
    <xf numFmtId="0" fontId="18" fillId="26" borderId="16" xfId="0" applyFont="1" applyFill="1" applyBorder="1" applyAlignment="1">
      <alignment horizontal="left" vertical="center" wrapText="1"/>
    </xf>
    <xf numFmtId="0" fontId="18" fillId="26" borderId="15" xfId="0" applyFont="1" applyFill="1" applyBorder="1" applyAlignment="1">
      <alignment horizontal="center" vertical="center" wrapText="1"/>
    </xf>
    <xf numFmtId="0" fontId="18" fillId="26" borderId="23" xfId="0" applyFont="1" applyFill="1" applyBorder="1" applyAlignment="1">
      <alignment horizontal="center" vertical="center" wrapText="1"/>
    </xf>
    <xf numFmtId="0" fontId="19" fillId="26" borderId="16" xfId="0" applyFont="1" applyFill="1" applyBorder="1" applyAlignment="1">
      <alignment horizontal="left" vertical="center" wrapText="1"/>
    </xf>
    <xf numFmtId="4" fontId="24" fillId="26" borderId="22" xfId="0" applyNumberFormat="1" applyFont="1" applyFill="1" applyBorder="1" applyAlignment="1">
      <alignment horizontal="center" vertical="center" wrapText="1"/>
    </xf>
    <xf numFmtId="2" fontId="18" fillId="0" borderId="21" xfId="0" applyNumberFormat="1" applyFont="1" applyFill="1" applyBorder="1" applyAlignment="1">
      <alignment horizontal="center" vertical="center" wrapText="1"/>
    </xf>
    <xf numFmtId="2" fontId="23" fillId="0" borderId="24" xfId="0" applyNumberFormat="1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center" wrapText="1"/>
    </xf>
    <xf numFmtId="2" fontId="23" fillId="0" borderId="14" xfId="0" applyNumberFormat="1" applyFont="1" applyFill="1" applyBorder="1" applyAlignment="1">
      <alignment horizontal="center" vertical="center" wrapText="1"/>
    </xf>
    <xf numFmtId="2" fontId="23" fillId="26" borderId="14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center" vertical="center" wrapText="1"/>
    </xf>
    <xf numFmtId="2" fontId="24" fillId="0" borderId="15" xfId="0" applyNumberFormat="1" applyFont="1" applyFill="1" applyBorder="1" applyAlignment="1">
      <alignment horizontal="center" vertical="center" wrapText="1"/>
    </xf>
    <xf numFmtId="2" fontId="24" fillId="26" borderId="15" xfId="0" applyNumberFormat="1" applyFont="1" applyFill="1" applyBorder="1" applyAlignment="1">
      <alignment horizontal="center" vertical="center" wrapText="1"/>
    </xf>
    <xf numFmtId="4" fontId="24" fillId="26" borderId="26" xfId="0" applyNumberFormat="1" applyFont="1" applyFill="1" applyBorder="1" applyAlignment="1">
      <alignment horizontal="left" vertical="center" wrapText="1"/>
    </xf>
    <xf numFmtId="0" fontId="24" fillId="26" borderId="15" xfId="0" applyFont="1" applyFill="1" applyBorder="1" applyAlignment="1">
      <alignment horizontal="center" vertical="center" wrapText="1"/>
    </xf>
    <xf numFmtId="0" fontId="24" fillId="26" borderId="16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2" fontId="18" fillId="26" borderId="20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0" fillId="26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0" borderId="27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zoomScale="75" zoomScaleNormal="75" zoomScalePageLayoutView="0" workbookViewId="0" topLeftCell="A79">
      <selection activeCell="I99" sqref="I99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7.75390625" style="1" customWidth="1"/>
    <col min="5" max="5" width="13.875" style="1" customWidth="1"/>
    <col min="6" max="6" width="20.875" style="30" customWidth="1"/>
    <col min="7" max="10" width="15.375" style="1" customWidth="1"/>
    <col min="11" max="16384" width="9.125" style="1" customWidth="1"/>
  </cols>
  <sheetData>
    <row r="1" spans="1:6" ht="16.5" customHeight="1">
      <c r="A1" s="88" t="s">
        <v>134</v>
      </c>
      <c r="B1" s="89"/>
      <c r="C1" s="89"/>
      <c r="D1" s="89"/>
      <c r="E1" s="89"/>
      <c r="F1" s="89"/>
    </row>
    <row r="2" spans="2:6" ht="12.75" customHeight="1">
      <c r="B2" s="90"/>
      <c r="C2" s="90"/>
      <c r="D2" s="90"/>
      <c r="E2" s="89"/>
      <c r="F2" s="89"/>
    </row>
    <row r="3" spans="1:6" ht="20.25" customHeight="1">
      <c r="A3" s="41" t="s">
        <v>69</v>
      </c>
      <c r="B3" s="90" t="s">
        <v>0</v>
      </c>
      <c r="C3" s="90"/>
      <c r="D3" s="90"/>
      <c r="E3" s="89"/>
      <c r="F3" s="89"/>
    </row>
    <row r="4" spans="2:6" ht="14.25" customHeight="1">
      <c r="B4" s="90" t="s">
        <v>135</v>
      </c>
      <c r="C4" s="90"/>
      <c r="D4" s="90"/>
      <c r="E4" s="89"/>
      <c r="F4" s="89"/>
    </row>
    <row r="5" spans="1:6" ht="39.75" customHeight="1">
      <c r="A5" s="91" t="s">
        <v>67</v>
      </c>
      <c r="B5" s="92"/>
      <c r="C5" s="92"/>
      <c r="D5" s="92"/>
      <c r="E5" s="92"/>
      <c r="F5" s="92"/>
    </row>
    <row r="6" spans="1:6" ht="21.75" customHeight="1">
      <c r="A6" s="93" t="s">
        <v>70</v>
      </c>
      <c r="B6" s="93"/>
      <c r="C6" s="93"/>
      <c r="D6" s="93"/>
      <c r="E6" s="93"/>
      <c r="F6" s="93"/>
    </row>
    <row r="7" spans="1:6" s="2" customFormat="1" ht="22.5" customHeight="1">
      <c r="A7" s="94" t="s">
        <v>1</v>
      </c>
      <c r="B7" s="94"/>
      <c r="C7" s="94"/>
      <c r="D7" s="94"/>
      <c r="E7" s="95"/>
      <c r="F7" s="95"/>
    </row>
    <row r="8" spans="1:6" s="3" customFormat="1" ht="18.75" customHeight="1">
      <c r="A8" s="94" t="s">
        <v>68</v>
      </c>
      <c r="B8" s="94"/>
      <c r="C8" s="94"/>
      <c r="D8" s="94"/>
      <c r="E8" s="95"/>
      <c r="F8" s="95"/>
    </row>
    <row r="9" spans="1:6" s="4" customFormat="1" ht="17.25" customHeight="1">
      <c r="A9" s="96" t="s">
        <v>48</v>
      </c>
      <c r="B9" s="96"/>
      <c r="C9" s="96"/>
      <c r="D9" s="96"/>
      <c r="E9" s="97"/>
      <c r="F9" s="97"/>
    </row>
    <row r="10" spans="1:6" s="3" customFormat="1" ht="30" customHeight="1" thickBot="1">
      <c r="A10" s="98" t="s">
        <v>50</v>
      </c>
      <c r="B10" s="98"/>
      <c r="C10" s="98"/>
      <c r="D10" s="98"/>
      <c r="E10" s="99"/>
      <c r="F10" s="99"/>
    </row>
    <row r="11" spans="1:6" s="9" customFormat="1" ht="139.5" customHeight="1" thickBot="1">
      <c r="A11" s="5" t="s">
        <v>2</v>
      </c>
      <c r="B11" s="6" t="s">
        <v>3</v>
      </c>
      <c r="C11" s="7" t="s">
        <v>78</v>
      </c>
      <c r="D11" s="7" t="s">
        <v>30</v>
      </c>
      <c r="E11" s="7" t="s">
        <v>4</v>
      </c>
      <c r="F11" s="8" t="s">
        <v>5</v>
      </c>
    </row>
    <row r="12" spans="1:6" s="12" customFormat="1" ht="12.75">
      <c r="A12" s="10">
        <v>1</v>
      </c>
      <c r="B12" s="11">
        <v>2</v>
      </c>
      <c r="C12" s="33"/>
      <c r="D12" s="33"/>
      <c r="E12" s="34">
        <v>3</v>
      </c>
      <c r="F12" s="35">
        <v>4</v>
      </c>
    </row>
    <row r="13" spans="1:6" s="12" customFormat="1" ht="49.5" customHeight="1">
      <c r="A13" s="100" t="s">
        <v>6</v>
      </c>
      <c r="B13" s="101"/>
      <c r="C13" s="101"/>
      <c r="D13" s="101"/>
      <c r="E13" s="102"/>
      <c r="F13" s="103"/>
    </row>
    <row r="14" spans="1:7" s="9" customFormat="1" ht="20.25" customHeight="1">
      <c r="A14" s="61" t="s">
        <v>62</v>
      </c>
      <c r="B14" s="65" t="s">
        <v>7</v>
      </c>
      <c r="C14" s="69" t="s">
        <v>125</v>
      </c>
      <c r="D14" s="44">
        <f>E14*G14</f>
        <v>406328.83</v>
      </c>
      <c r="E14" s="45">
        <f>F14*12</f>
        <v>40.32</v>
      </c>
      <c r="F14" s="45">
        <f>F24+F26</f>
        <v>3.36</v>
      </c>
      <c r="G14" s="9">
        <v>10077.6</v>
      </c>
    </row>
    <row r="15" spans="1:6" s="9" customFormat="1" ht="28.5" customHeight="1">
      <c r="A15" s="80" t="s">
        <v>51</v>
      </c>
      <c r="B15" s="68" t="s">
        <v>52</v>
      </c>
      <c r="C15" s="69"/>
      <c r="D15" s="44"/>
      <c r="E15" s="45"/>
      <c r="F15" s="45"/>
    </row>
    <row r="16" spans="1:6" s="9" customFormat="1" ht="20.25" customHeight="1">
      <c r="A16" s="80" t="s">
        <v>53</v>
      </c>
      <c r="B16" s="68" t="s">
        <v>52</v>
      </c>
      <c r="C16" s="69"/>
      <c r="D16" s="44"/>
      <c r="E16" s="45"/>
      <c r="F16" s="45"/>
    </row>
    <row r="17" spans="1:6" s="9" customFormat="1" ht="123.75" customHeight="1">
      <c r="A17" s="80" t="s">
        <v>71</v>
      </c>
      <c r="B17" s="68" t="s">
        <v>20</v>
      </c>
      <c r="C17" s="69"/>
      <c r="D17" s="44"/>
      <c r="E17" s="45"/>
      <c r="F17" s="45"/>
    </row>
    <row r="18" spans="1:6" s="9" customFormat="1" ht="20.25" customHeight="1">
      <c r="A18" s="80" t="s">
        <v>72</v>
      </c>
      <c r="B18" s="68" t="s">
        <v>52</v>
      </c>
      <c r="C18" s="69"/>
      <c r="D18" s="44"/>
      <c r="E18" s="45"/>
      <c r="F18" s="45"/>
    </row>
    <row r="19" spans="1:6" s="9" customFormat="1" ht="20.25" customHeight="1">
      <c r="A19" s="80" t="s">
        <v>73</v>
      </c>
      <c r="B19" s="68" t="s">
        <v>52</v>
      </c>
      <c r="C19" s="69"/>
      <c r="D19" s="44"/>
      <c r="E19" s="45"/>
      <c r="F19" s="45"/>
    </row>
    <row r="20" spans="1:6" s="9" customFormat="1" ht="29.25" customHeight="1">
      <c r="A20" s="80" t="s">
        <v>74</v>
      </c>
      <c r="B20" s="68" t="s">
        <v>10</v>
      </c>
      <c r="C20" s="46"/>
      <c r="D20" s="46"/>
      <c r="E20" s="47"/>
      <c r="F20" s="47"/>
    </row>
    <row r="21" spans="1:6" s="9" customFormat="1" ht="15">
      <c r="A21" s="80" t="s">
        <v>75</v>
      </c>
      <c r="B21" s="68" t="s">
        <v>12</v>
      </c>
      <c r="C21" s="46"/>
      <c r="D21" s="46"/>
      <c r="E21" s="47"/>
      <c r="F21" s="47"/>
    </row>
    <row r="22" spans="1:6" s="9" customFormat="1" ht="15">
      <c r="A22" s="80" t="s">
        <v>76</v>
      </c>
      <c r="B22" s="68" t="s">
        <v>52</v>
      </c>
      <c r="C22" s="46"/>
      <c r="D22" s="46"/>
      <c r="E22" s="47"/>
      <c r="F22" s="47"/>
    </row>
    <row r="23" spans="1:6" s="9" customFormat="1" ht="15">
      <c r="A23" s="80" t="s">
        <v>77</v>
      </c>
      <c r="B23" s="68" t="s">
        <v>15</v>
      </c>
      <c r="C23" s="46"/>
      <c r="D23" s="46"/>
      <c r="E23" s="47"/>
      <c r="F23" s="47"/>
    </row>
    <row r="24" spans="1:7" s="9" customFormat="1" ht="15">
      <c r="A24" s="61" t="s">
        <v>63</v>
      </c>
      <c r="B24" s="62"/>
      <c r="C24" s="44"/>
      <c r="D24" s="44"/>
      <c r="E24" s="45"/>
      <c r="F24" s="45">
        <v>3.24</v>
      </c>
      <c r="G24" s="9">
        <v>10077.6</v>
      </c>
    </row>
    <row r="25" spans="1:7" s="9" customFormat="1" ht="15">
      <c r="A25" s="59" t="s">
        <v>60</v>
      </c>
      <c r="B25" s="60" t="s">
        <v>52</v>
      </c>
      <c r="C25" s="46"/>
      <c r="D25" s="46"/>
      <c r="E25" s="47"/>
      <c r="F25" s="47">
        <v>0.12</v>
      </c>
      <c r="G25" s="9">
        <v>10077.6</v>
      </c>
    </row>
    <row r="26" spans="1:7" s="9" customFormat="1" ht="15">
      <c r="A26" s="61" t="s">
        <v>63</v>
      </c>
      <c r="B26" s="62"/>
      <c r="C26" s="44"/>
      <c r="D26" s="44"/>
      <c r="E26" s="45"/>
      <c r="F26" s="45">
        <f>F25</f>
        <v>0.12</v>
      </c>
      <c r="G26" s="9">
        <v>10077.6</v>
      </c>
    </row>
    <row r="27" spans="1:7" s="9" customFormat="1" ht="30">
      <c r="A27" s="61" t="s">
        <v>8</v>
      </c>
      <c r="B27" s="62" t="s">
        <v>9</v>
      </c>
      <c r="C27" s="44" t="s">
        <v>126</v>
      </c>
      <c r="D27" s="44">
        <f>E27*G27</f>
        <v>314421.12</v>
      </c>
      <c r="E27" s="45">
        <f>F27*12</f>
        <v>31.2</v>
      </c>
      <c r="F27" s="45">
        <v>2.6</v>
      </c>
      <c r="G27" s="9">
        <v>10077.6</v>
      </c>
    </row>
    <row r="28" spans="1:7" s="36" customFormat="1" ht="15">
      <c r="A28" s="80" t="s">
        <v>79</v>
      </c>
      <c r="B28" s="68" t="s">
        <v>9</v>
      </c>
      <c r="C28" s="44"/>
      <c r="D28" s="44"/>
      <c r="E28" s="45"/>
      <c r="F28" s="45"/>
      <c r="G28" s="9">
        <v>10077.6</v>
      </c>
    </row>
    <row r="29" spans="1:7" s="36" customFormat="1" ht="15">
      <c r="A29" s="80" t="s">
        <v>80</v>
      </c>
      <c r="B29" s="68" t="s">
        <v>81</v>
      </c>
      <c r="C29" s="44"/>
      <c r="D29" s="44"/>
      <c r="E29" s="45"/>
      <c r="F29" s="45"/>
      <c r="G29" s="9">
        <v>10077.6</v>
      </c>
    </row>
    <row r="30" spans="1:7" s="36" customFormat="1" ht="15">
      <c r="A30" s="80" t="s">
        <v>82</v>
      </c>
      <c r="B30" s="68" t="s">
        <v>83</v>
      </c>
      <c r="C30" s="44"/>
      <c r="D30" s="44"/>
      <c r="E30" s="45"/>
      <c r="F30" s="45"/>
      <c r="G30" s="9">
        <v>10077.6</v>
      </c>
    </row>
    <row r="31" spans="1:7" s="36" customFormat="1" ht="15">
      <c r="A31" s="80" t="s">
        <v>54</v>
      </c>
      <c r="B31" s="68" t="s">
        <v>9</v>
      </c>
      <c r="C31" s="44"/>
      <c r="D31" s="44"/>
      <c r="E31" s="45"/>
      <c r="F31" s="45"/>
      <c r="G31" s="9">
        <v>10077.6</v>
      </c>
    </row>
    <row r="32" spans="1:7" s="36" customFormat="1" ht="25.5">
      <c r="A32" s="80" t="s">
        <v>55</v>
      </c>
      <c r="B32" s="68" t="s">
        <v>10</v>
      </c>
      <c r="C32" s="44"/>
      <c r="D32" s="44"/>
      <c r="E32" s="45"/>
      <c r="F32" s="45"/>
      <c r="G32" s="9">
        <v>10077.6</v>
      </c>
    </row>
    <row r="33" spans="1:7" s="36" customFormat="1" ht="20.25" customHeight="1">
      <c r="A33" s="80" t="s">
        <v>84</v>
      </c>
      <c r="B33" s="68" t="s">
        <v>9</v>
      </c>
      <c r="C33" s="44"/>
      <c r="D33" s="44"/>
      <c r="E33" s="45"/>
      <c r="F33" s="45"/>
      <c r="G33" s="9">
        <v>10077.6</v>
      </c>
    </row>
    <row r="34" spans="1:7" s="36" customFormat="1" ht="15">
      <c r="A34" s="80" t="s">
        <v>85</v>
      </c>
      <c r="B34" s="68" t="s">
        <v>9</v>
      </c>
      <c r="C34" s="44"/>
      <c r="D34" s="44"/>
      <c r="E34" s="45"/>
      <c r="F34" s="45"/>
      <c r="G34" s="9">
        <v>10077.6</v>
      </c>
    </row>
    <row r="35" spans="1:7" s="36" customFormat="1" ht="25.5">
      <c r="A35" s="80" t="s">
        <v>86</v>
      </c>
      <c r="B35" s="68" t="s">
        <v>56</v>
      </c>
      <c r="C35" s="44"/>
      <c r="D35" s="44"/>
      <c r="E35" s="45"/>
      <c r="F35" s="45"/>
      <c r="G35" s="9">
        <v>10077.6</v>
      </c>
    </row>
    <row r="36" spans="1:7" s="36" customFormat="1" ht="25.5">
      <c r="A36" s="80" t="s">
        <v>87</v>
      </c>
      <c r="B36" s="68" t="s">
        <v>10</v>
      </c>
      <c r="C36" s="44"/>
      <c r="D36" s="44"/>
      <c r="E36" s="45"/>
      <c r="F36" s="45"/>
      <c r="G36" s="9">
        <v>10077.6</v>
      </c>
    </row>
    <row r="37" spans="1:7" s="36" customFormat="1" ht="25.5">
      <c r="A37" s="80" t="s">
        <v>88</v>
      </c>
      <c r="B37" s="68" t="s">
        <v>9</v>
      </c>
      <c r="C37" s="44"/>
      <c r="D37" s="44"/>
      <c r="E37" s="45"/>
      <c r="F37" s="45"/>
      <c r="G37" s="9">
        <v>10077.6</v>
      </c>
    </row>
    <row r="38" spans="1:7" s="14" customFormat="1" ht="21.75" customHeight="1">
      <c r="A38" s="64" t="s">
        <v>11</v>
      </c>
      <c r="B38" s="65" t="s">
        <v>12</v>
      </c>
      <c r="C38" s="44" t="s">
        <v>125</v>
      </c>
      <c r="D38" s="44">
        <f>E38*G38</f>
        <v>100372.9</v>
      </c>
      <c r="E38" s="45">
        <f>F38*12</f>
        <v>9.96</v>
      </c>
      <c r="F38" s="45">
        <v>0.83</v>
      </c>
      <c r="G38" s="9">
        <v>10077.6</v>
      </c>
    </row>
    <row r="39" spans="1:7" s="9" customFormat="1" ht="21" customHeight="1">
      <c r="A39" s="64" t="s">
        <v>13</v>
      </c>
      <c r="B39" s="65" t="s">
        <v>14</v>
      </c>
      <c r="C39" s="44" t="s">
        <v>125</v>
      </c>
      <c r="D39" s="44">
        <f>E39*G39</f>
        <v>326514.24</v>
      </c>
      <c r="E39" s="45">
        <f>F39*12</f>
        <v>32.4</v>
      </c>
      <c r="F39" s="45">
        <v>2.7</v>
      </c>
      <c r="G39" s="9">
        <v>10077.6</v>
      </c>
    </row>
    <row r="40" spans="1:7" s="9" customFormat="1" ht="21" customHeight="1">
      <c r="A40" s="64" t="s">
        <v>89</v>
      </c>
      <c r="B40" s="65" t="s">
        <v>9</v>
      </c>
      <c r="C40" s="44" t="s">
        <v>138</v>
      </c>
      <c r="D40" s="44">
        <v>398228.3</v>
      </c>
      <c r="E40" s="45">
        <f>D40/G40</f>
        <v>39.52</v>
      </c>
      <c r="F40" s="45">
        <f>E40/12</f>
        <v>3.29</v>
      </c>
      <c r="G40" s="9">
        <v>10077.6</v>
      </c>
    </row>
    <row r="41" spans="1:7" s="9" customFormat="1" ht="21" customHeight="1">
      <c r="A41" s="80" t="s">
        <v>90</v>
      </c>
      <c r="B41" s="68" t="s">
        <v>20</v>
      </c>
      <c r="C41" s="44"/>
      <c r="D41" s="44"/>
      <c r="E41" s="45"/>
      <c r="F41" s="45"/>
      <c r="G41" s="9">
        <v>10077.6</v>
      </c>
    </row>
    <row r="42" spans="1:7" s="9" customFormat="1" ht="21" customHeight="1">
      <c r="A42" s="80" t="s">
        <v>91</v>
      </c>
      <c r="B42" s="68" t="s">
        <v>15</v>
      </c>
      <c r="C42" s="44"/>
      <c r="D42" s="44"/>
      <c r="E42" s="45"/>
      <c r="F42" s="45"/>
      <c r="G42" s="9">
        <v>10077.6</v>
      </c>
    </row>
    <row r="43" spans="1:7" s="9" customFormat="1" ht="21" customHeight="1">
      <c r="A43" s="80" t="s">
        <v>92</v>
      </c>
      <c r="B43" s="68" t="s">
        <v>93</v>
      </c>
      <c r="C43" s="44"/>
      <c r="D43" s="44"/>
      <c r="E43" s="45"/>
      <c r="F43" s="45"/>
      <c r="G43" s="9">
        <v>10077.6</v>
      </c>
    </row>
    <row r="44" spans="1:7" s="9" customFormat="1" ht="21" customHeight="1">
      <c r="A44" s="80" t="s">
        <v>94</v>
      </c>
      <c r="B44" s="68" t="s">
        <v>95</v>
      </c>
      <c r="C44" s="44"/>
      <c r="D44" s="44"/>
      <c r="E44" s="45"/>
      <c r="F44" s="45"/>
      <c r="G44" s="9">
        <v>10077.6</v>
      </c>
    </row>
    <row r="45" spans="1:7" s="9" customFormat="1" ht="21" customHeight="1">
      <c r="A45" s="80" t="s">
        <v>96</v>
      </c>
      <c r="B45" s="68" t="s">
        <v>93</v>
      </c>
      <c r="C45" s="44"/>
      <c r="D45" s="44"/>
      <c r="E45" s="45"/>
      <c r="F45" s="45"/>
      <c r="G45" s="9">
        <v>10077.6</v>
      </c>
    </row>
    <row r="46" spans="1:7" s="12" customFormat="1" ht="35.25" customHeight="1">
      <c r="A46" s="64" t="s">
        <v>97</v>
      </c>
      <c r="B46" s="65" t="s">
        <v>7</v>
      </c>
      <c r="C46" s="44" t="s">
        <v>127</v>
      </c>
      <c r="D46" s="44">
        <v>4493.56</v>
      </c>
      <c r="E46" s="45">
        <f>D46/G46</f>
        <v>0.45</v>
      </c>
      <c r="F46" s="45">
        <f>E46/12</f>
        <v>0.04</v>
      </c>
      <c r="G46" s="9">
        <v>10077.6</v>
      </c>
    </row>
    <row r="47" spans="1:7" s="12" customFormat="1" ht="45">
      <c r="A47" s="64" t="s">
        <v>128</v>
      </c>
      <c r="B47" s="65" t="s">
        <v>7</v>
      </c>
      <c r="C47" s="44" t="s">
        <v>127</v>
      </c>
      <c r="D47" s="44">
        <v>18723.21</v>
      </c>
      <c r="E47" s="45">
        <f>D47/G47</f>
        <v>1.86</v>
      </c>
      <c r="F47" s="45">
        <f>E47/12</f>
        <v>0.16</v>
      </c>
      <c r="G47" s="9">
        <v>10077.6</v>
      </c>
    </row>
    <row r="48" spans="1:7" s="9" customFormat="1" ht="17.25" customHeight="1">
      <c r="A48" s="64" t="s">
        <v>22</v>
      </c>
      <c r="B48" s="65" t="s">
        <v>23</v>
      </c>
      <c r="C48" s="44" t="s">
        <v>139</v>
      </c>
      <c r="D48" s="44">
        <f>E48*G48</f>
        <v>8465.18</v>
      </c>
      <c r="E48" s="45">
        <f>F48*12</f>
        <v>0.84</v>
      </c>
      <c r="F48" s="45">
        <v>0.07</v>
      </c>
      <c r="G48" s="9">
        <v>10077.6</v>
      </c>
    </row>
    <row r="49" spans="1:7" s="9" customFormat="1" ht="18" customHeight="1">
      <c r="A49" s="64" t="s">
        <v>24</v>
      </c>
      <c r="B49" s="66" t="s">
        <v>25</v>
      </c>
      <c r="C49" s="49" t="s">
        <v>139</v>
      </c>
      <c r="D49" s="44">
        <v>5320.98</v>
      </c>
      <c r="E49" s="45">
        <f>D49/G49</f>
        <v>0.53</v>
      </c>
      <c r="F49" s="45">
        <f>E49/12</f>
        <v>0.04</v>
      </c>
      <c r="G49" s="9">
        <v>10077.6</v>
      </c>
    </row>
    <row r="50" spans="1:7" s="14" customFormat="1" ht="30">
      <c r="A50" s="64" t="s">
        <v>21</v>
      </c>
      <c r="B50" s="65"/>
      <c r="C50" s="49" t="s">
        <v>133</v>
      </c>
      <c r="D50" s="44">
        <v>5698.2</v>
      </c>
      <c r="E50" s="45">
        <f>D50/G50</f>
        <v>0.57</v>
      </c>
      <c r="F50" s="45">
        <f>E50/12</f>
        <v>0.05</v>
      </c>
      <c r="G50" s="9">
        <v>10077.6</v>
      </c>
    </row>
    <row r="51" spans="1:7" s="14" customFormat="1" ht="15">
      <c r="A51" s="64" t="s">
        <v>31</v>
      </c>
      <c r="B51" s="65"/>
      <c r="C51" s="45" t="s">
        <v>140</v>
      </c>
      <c r="D51" s="45">
        <f>D52+D53+D54+D55+D56+D57+D58+D59+D60+D61+D62+D63+D64</f>
        <v>103580.52</v>
      </c>
      <c r="E51" s="45">
        <f>D51/G51</f>
        <v>10.28</v>
      </c>
      <c r="F51" s="45">
        <f>E51/12</f>
        <v>0.86</v>
      </c>
      <c r="G51" s="9">
        <v>10077.6</v>
      </c>
    </row>
    <row r="52" spans="1:7" s="12" customFormat="1" ht="15">
      <c r="A52" s="56" t="s">
        <v>37</v>
      </c>
      <c r="B52" s="57" t="s">
        <v>15</v>
      </c>
      <c r="C52" s="42"/>
      <c r="D52" s="42">
        <v>955.5</v>
      </c>
      <c r="E52" s="43"/>
      <c r="F52" s="43"/>
      <c r="G52" s="9">
        <v>10077.6</v>
      </c>
    </row>
    <row r="53" spans="1:7" s="12" customFormat="1" ht="15">
      <c r="A53" s="56" t="s">
        <v>16</v>
      </c>
      <c r="B53" s="57" t="s">
        <v>20</v>
      </c>
      <c r="C53" s="42"/>
      <c r="D53" s="42">
        <v>3537.93</v>
      </c>
      <c r="E53" s="43"/>
      <c r="F53" s="43"/>
      <c r="G53" s="9">
        <v>10077.6</v>
      </c>
    </row>
    <row r="54" spans="1:7" s="12" customFormat="1" ht="15">
      <c r="A54" s="56" t="s">
        <v>64</v>
      </c>
      <c r="B54" s="63" t="s">
        <v>15</v>
      </c>
      <c r="C54" s="42"/>
      <c r="D54" s="42">
        <v>6304.31</v>
      </c>
      <c r="E54" s="43"/>
      <c r="F54" s="43"/>
      <c r="G54" s="9">
        <v>10077.6</v>
      </c>
    </row>
    <row r="55" spans="1:7" s="12" customFormat="1" ht="15">
      <c r="A55" s="56" t="s">
        <v>120</v>
      </c>
      <c r="B55" s="63" t="s">
        <v>45</v>
      </c>
      <c r="C55" s="42"/>
      <c r="D55" s="42">
        <v>9365.13</v>
      </c>
      <c r="E55" s="43"/>
      <c r="F55" s="43"/>
      <c r="G55" s="9">
        <v>10077.6</v>
      </c>
    </row>
    <row r="56" spans="1:7" s="12" customFormat="1" ht="15">
      <c r="A56" s="56" t="s">
        <v>42</v>
      </c>
      <c r="B56" s="57" t="s">
        <v>15</v>
      </c>
      <c r="C56" s="42"/>
      <c r="D56" s="42">
        <v>6742.19</v>
      </c>
      <c r="E56" s="43"/>
      <c r="F56" s="43"/>
      <c r="G56" s="9">
        <v>10077.6</v>
      </c>
    </row>
    <row r="57" spans="1:7" s="12" customFormat="1" ht="15">
      <c r="A57" s="56" t="s">
        <v>17</v>
      </c>
      <c r="B57" s="57" t="s">
        <v>15</v>
      </c>
      <c r="C57" s="42"/>
      <c r="D57" s="42">
        <v>12882.27</v>
      </c>
      <c r="E57" s="43"/>
      <c r="F57" s="43"/>
      <c r="G57" s="9">
        <v>10077.6</v>
      </c>
    </row>
    <row r="58" spans="1:7" s="12" customFormat="1" ht="15">
      <c r="A58" s="56" t="s">
        <v>18</v>
      </c>
      <c r="B58" s="57" t="s">
        <v>15</v>
      </c>
      <c r="C58" s="42"/>
      <c r="D58" s="42">
        <v>1010.85</v>
      </c>
      <c r="E58" s="43"/>
      <c r="F58" s="43"/>
      <c r="G58" s="9">
        <v>10077.6</v>
      </c>
    </row>
    <row r="59" spans="1:7" s="12" customFormat="1" ht="15">
      <c r="A59" s="56" t="s">
        <v>40</v>
      </c>
      <c r="B59" s="57" t="s">
        <v>15</v>
      </c>
      <c r="C59" s="42"/>
      <c r="D59" s="42">
        <v>3370.99</v>
      </c>
      <c r="E59" s="43"/>
      <c r="F59" s="43"/>
      <c r="G59" s="9">
        <v>10077.6</v>
      </c>
    </row>
    <row r="60" spans="1:7" s="12" customFormat="1" ht="15">
      <c r="A60" s="56" t="s">
        <v>41</v>
      </c>
      <c r="B60" s="57" t="s">
        <v>20</v>
      </c>
      <c r="C60" s="42"/>
      <c r="D60" s="42">
        <v>13484.44</v>
      </c>
      <c r="E60" s="43"/>
      <c r="F60" s="43"/>
      <c r="G60" s="9">
        <v>10077.6</v>
      </c>
    </row>
    <row r="61" spans="1:7" s="12" customFormat="1" ht="25.5">
      <c r="A61" s="56" t="s">
        <v>19</v>
      </c>
      <c r="B61" s="57" t="s">
        <v>15</v>
      </c>
      <c r="C61" s="42"/>
      <c r="D61" s="42">
        <v>9721.99</v>
      </c>
      <c r="E61" s="43"/>
      <c r="F61" s="43"/>
      <c r="G61" s="9">
        <v>10077.6</v>
      </c>
    </row>
    <row r="62" spans="1:7" s="12" customFormat="1" ht="21" customHeight="1">
      <c r="A62" s="56" t="s">
        <v>58</v>
      </c>
      <c r="B62" s="57" t="s">
        <v>15</v>
      </c>
      <c r="C62" s="42"/>
      <c r="D62" s="42">
        <v>22284.09</v>
      </c>
      <c r="E62" s="43"/>
      <c r="F62" s="43"/>
      <c r="G62" s="9">
        <v>10077.6</v>
      </c>
    </row>
    <row r="63" spans="1:7" s="12" customFormat="1" ht="25.5">
      <c r="A63" s="56" t="s">
        <v>98</v>
      </c>
      <c r="B63" s="63" t="s">
        <v>45</v>
      </c>
      <c r="C63" s="51"/>
      <c r="D63" s="42">
        <v>13920.83</v>
      </c>
      <c r="E63" s="43"/>
      <c r="F63" s="43"/>
      <c r="G63" s="9">
        <v>10077.6</v>
      </c>
    </row>
    <row r="64" spans="1:7" s="12" customFormat="1" ht="15">
      <c r="A64" s="56" t="s">
        <v>99</v>
      </c>
      <c r="B64" s="81" t="s">
        <v>15</v>
      </c>
      <c r="C64" s="42"/>
      <c r="D64" s="42">
        <v>0</v>
      </c>
      <c r="E64" s="43"/>
      <c r="F64" s="43"/>
      <c r="G64" s="9">
        <v>10077.6</v>
      </c>
    </row>
    <row r="65" spans="1:7" s="14" customFormat="1" ht="30">
      <c r="A65" s="64" t="s">
        <v>34</v>
      </c>
      <c r="B65" s="65"/>
      <c r="C65" s="45" t="s">
        <v>141</v>
      </c>
      <c r="D65" s="45">
        <f>D66+D67+D68+D69</f>
        <v>1926.35</v>
      </c>
      <c r="E65" s="45">
        <f>D65/G65</f>
        <v>0.19</v>
      </c>
      <c r="F65" s="45">
        <f>E65/12</f>
        <v>0.02</v>
      </c>
      <c r="G65" s="9">
        <v>10077.6</v>
      </c>
    </row>
    <row r="66" spans="1:7" s="14" customFormat="1" ht="25.5">
      <c r="A66" s="82" t="s">
        <v>129</v>
      </c>
      <c r="B66" s="81" t="s">
        <v>44</v>
      </c>
      <c r="C66" s="46"/>
      <c r="D66" s="46">
        <v>1926.35</v>
      </c>
      <c r="E66" s="47"/>
      <c r="F66" s="47"/>
      <c r="G66" s="9"/>
    </row>
    <row r="67" spans="1:7" s="12" customFormat="1" ht="25.5">
      <c r="A67" s="56" t="s">
        <v>98</v>
      </c>
      <c r="B67" s="63" t="s">
        <v>100</v>
      </c>
      <c r="C67" s="42"/>
      <c r="D67" s="42">
        <f>E67*G67</f>
        <v>0</v>
      </c>
      <c r="E67" s="43"/>
      <c r="F67" s="43"/>
      <c r="G67" s="9">
        <v>10077.6</v>
      </c>
    </row>
    <row r="68" spans="1:7" s="12" customFormat="1" ht="15">
      <c r="A68" s="82" t="s">
        <v>101</v>
      </c>
      <c r="B68" s="63" t="s">
        <v>45</v>
      </c>
      <c r="C68" s="42"/>
      <c r="D68" s="42">
        <f>E68*G68</f>
        <v>0</v>
      </c>
      <c r="E68" s="43"/>
      <c r="F68" s="43"/>
      <c r="G68" s="9">
        <v>10077.6</v>
      </c>
    </row>
    <row r="69" spans="1:7" s="12" customFormat="1" ht="15">
      <c r="A69" s="56" t="s">
        <v>102</v>
      </c>
      <c r="B69" s="63" t="s">
        <v>15</v>
      </c>
      <c r="C69" s="42"/>
      <c r="D69" s="42">
        <f>E69*G69</f>
        <v>0</v>
      </c>
      <c r="E69" s="43"/>
      <c r="F69" s="43"/>
      <c r="G69" s="9">
        <v>10077.6</v>
      </c>
    </row>
    <row r="70" spans="1:7" s="12" customFormat="1" ht="30">
      <c r="A70" s="64" t="s">
        <v>35</v>
      </c>
      <c r="B70" s="57"/>
      <c r="C70" s="45" t="s">
        <v>142</v>
      </c>
      <c r="D70" s="45">
        <f>D72+D74</f>
        <v>0</v>
      </c>
      <c r="E70" s="45">
        <f>D70/G70</f>
        <v>0</v>
      </c>
      <c r="F70" s="45">
        <f>E70/12</f>
        <v>0</v>
      </c>
      <c r="G70" s="9">
        <v>10077.6</v>
      </c>
    </row>
    <row r="71" spans="1:7" s="12" customFormat="1" ht="15">
      <c r="A71" s="56" t="s">
        <v>103</v>
      </c>
      <c r="B71" s="57" t="s">
        <v>15</v>
      </c>
      <c r="C71" s="44"/>
      <c r="D71" s="46">
        <v>0</v>
      </c>
      <c r="E71" s="45"/>
      <c r="F71" s="45"/>
      <c r="G71" s="9">
        <v>10077.6</v>
      </c>
    </row>
    <row r="72" spans="1:7" s="12" customFormat="1" ht="15">
      <c r="A72" s="82" t="s">
        <v>104</v>
      </c>
      <c r="B72" s="63" t="s">
        <v>45</v>
      </c>
      <c r="C72" s="84"/>
      <c r="D72" s="42">
        <v>0</v>
      </c>
      <c r="E72" s="43"/>
      <c r="F72" s="43"/>
      <c r="G72" s="9">
        <v>10077.6</v>
      </c>
    </row>
    <row r="73" spans="1:7" s="12" customFormat="1" ht="15">
      <c r="A73" s="56" t="s">
        <v>105</v>
      </c>
      <c r="B73" s="63" t="s">
        <v>100</v>
      </c>
      <c r="C73" s="84"/>
      <c r="D73" s="42">
        <f>E73*G73</f>
        <v>0</v>
      </c>
      <c r="E73" s="43"/>
      <c r="F73" s="43"/>
      <c r="G73" s="9">
        <v>10077.6</v>
      </c>
    </row>
    <row r="74" spans="1:7" s="12" customFormat="1" ht="25.5">
      <c r="A74" s="56" t="s">
        <v>106</v>
      </c>
      <c r="B74" s="63" t="s">
        <v>45</v>
      </c>
      <c r="C74" s="84"/>
      <c r="D74" s="42">
        <v>0</v>
      </c>
      <c r="E74" s="48"/>
      <c r="F74" s="48"/>
      <c r="G74" s="9">
        <v>10077.6</v>
      </c>
    </row>
    <row r="75" spans="1:7" s="12" customFormat="1" ht="15">
      <c r="A75" s="64" t="s">
        <v>107</v>
      </c>
      <c r="B75" s="57"/>
      <c r="C75" s="45" t="s">
        <v>143</v>
      </c>
      <c r="D75" s="45">
        <f>D76+D77+D78+D81++D79+D80</f>
        <v>86978.15</v>
      </c>
      <c r="E75" s="45">
        <f>D75/G75</f>
        <v>8.63</v>
      </c>
      <c r="F75" s="45">
        <f>E75/12</f>
        <v>0.72</v>
      </c>
      <c r="G75" s="9">
        <v>10077.6</v>
      </c>
    </row>
    <row r="76" spans="1:7" s="12" customFormat="1" ht="15">
      <c r="A76" s="56" t="s">
        <v>32</v>
      </c>
      <c r="B76" s="57" t="s">
        <v>7</v>
      </c>
      <c r="C76" s="84"/>
      <c r="D76" s="42">
        <v>4027.32</v>
      </c>
      <c r="E76" s="43"/>
      <c r="F76" s="43"/>
      <c r="G76" s="9">
        <v>10077.6</v>
      </c>
    </row>
    <row r="77" spans="1:7" s="12" customFormat="1" ht="44.25" customHeight="1">
      <c r="A77" s="56" t="s">
        <v>108</v>
      </c>
      <c r="B77" s="57" t="s">
        <v>15</v>
      </c>
      <c r="C77" s="84"/>
      <c r="D77" s="42">
        <v>25729.72</v>
      </c>
      <c r="E77" s="43"/>
      <c r="F77" s="43"/>
      <c r="G77" s="9">
        <v>10077.6</v>
      </c>
    </row>
    <row r="78" spans="1:7" s="12" customFormat="1" ht="43.5" customHeight="1">
      <c r="A78" s="56" t="s">
        <v>109</v>
      </c>
      <c r="B78" s="57" t="s">
        <v>15</v>
      </c>
      <c r="C78" s="84"/>
      <c r="D78" s="42">
        <v>3020.43</v>
      </c>
      <c r="E78" s="43"/>
      <c r="F78" s="43"/>
      <c r="G78" s="9">
        <v>10077.6</v>
      </c>
    </row>
    <row r="79" spans="1:7" s="12" customFormat="1" ht="25.5">
      <c r="A79" s="56" t="s">
        <v>47</v>
      </c>
      <c r="B79" s="57" t="s">
        <v>10</v>
      </c>
      <c r="C79" s="84"/>
      <c r="D79" s="42">
        <v>5067.99</v>
      </c>
      <c r="E79" s="43"/>
      <c r="F79" s="43"/>
      <c r="G79" s="9">
        <v>10077.6</v>
      </c>
    </row>
    <row r="80" spans="1:7" s="12" customFormat="1" ht="21" customHeight="1">
      <c r="A80" s="56" t="s">
        <v>110</v>
      </c>
      <c r="B80" s="63" t="s">
        <v>66</v>
      </c>
      <c r="C80" s="84"/>
      <c r="D80" s="42">
        <f>E80*G80</f>
        <v>0</v>
      </c>
      <c r="E80" s="43"/>
      <c r="F80" s="43"/>
      <c r="G80" s="9">
        <v>10077.6</v>
      </c>
    </row>
    <row r="81" spans="1:7" s="12" customFormat="1" ht="54.75" customHeight="1">
      <c r="A81" s="56" t="s">
        <v>111</v>
      </c>
      <c r="B81" s="63" t="s">
        <v>61</v>
      </c>
      <c r="C81" s="84"/>
      <c r="D81" s="42">
        <v>49132.69</v>
      </c>
      <c r="E81" s="43"/>
      <c r="F81" s="43"/>
      <c r="G81" s="9">
        <v>10077.6</v>
      </c>
    </row>
    <row r="82" spans="1:7" s="12" customFormat="1" ht="15">
      <c r="A82" s="64" t="s">
        <v>36</v>
      </c>
      <c r="B82" s="57"/>
      <c r="C82" s="45" t="s">
        <v>144</v>
      </c>
      <c r="D82" s="45">
        <f>D83</f>
        <v>1208.01</v>
      </c>
      <c r="E82" s="45">
        <f>D82/G82</f>
        <v>0.12</v>
      </c>
      <c r="F82" s="45">
        <f>E82/12</f>
        <v>0.01</v>
      </c>
      <c r="G82" s="9">
        <v>10077.6</v>
      </c>
    </row>
    <row r="83" spans="1:7" s="12" customFormat="1" ht="15">
      <c r="A83" s="56" t="s">
        <v>33</v>
      </c>
      <c r="B83" s="57" t="s">
        <v>15</v>
      </c>
      <c r="C83" s="42"/>
      <c r="D83" s="42">
        <v>1208.01</v>
      </c>
      <c r="E83" s="43"/>
      <c r="F83" s="43"/>
      <c r="G83" s="9">
        <v>10077.6</v>
      </c>
    </row>
    <row r="84" spans="1:7" s="9" customFormat="1" ht="30">
      <c r="A84" s="64" t="s">
        <v>39</v>
      </c>
      <c r="B84" s="65"/>
      <c r="C84" s="45" t="s">
        <v>145</v>
      </c>
      <c r="D84" s="45">
        <f>D86+D85</f>
        <v>115814.12</v>
      </c>
      <c r="E84" s="45">
        <f>D84/G84</f>
        <v>11.49</v>
      </c>
      <c r="F84" s="45">
        <f>E84/12</f>
        <v>0.96</v>
      </c>
      <c r="G84" s="9">
        <v>10077.6</v>
      </c>
    </row>
    <row r="85" spans="1:7" s="9" customFormat="1" ht="42" customHeight="1">
      <c r="A85" s="82" t="s">
        <v>112</v>
      </c>
      <c r="B85" s="63" t="s">
        <v>20</v>
      </c>
      <c r="C85" s="46"/>
      <c r="D85" s="46">
        <v>45898.56</v>
      </c>
      <c r="E85" s="47"/>
      <c r="F85" s="47"/>
      <c r="G85" s="9">
        <v>10077.6</v>
      </c>
    </row>
    <row r="86" spans="1:7" s="12" customFormat="1" ht="34.5" customHeight="1">
      <c r="A86" s="82" t="s">
        <v>137</v>
      </c>
      <c r="B86" s="63" t="s">
        <v>61</v>
      </c>
      <c r="C86" s="42"/>
      <c r="D86" s="42">
        <v>69915.56</v>
      </c>
      <c r="E86" s="43"/>
      <c r="F86" s="43"/>
      <c r="G86" s="9">
        <v>10077.6</v>
      </c>
    </row>
    <row r="87" spans="1:7" s="9" customFormat="1" ht="15">
      <c r="A87" s="64" t="s">
        <v>38</v>
      </c>
      <c r="B87" s="65"/>
      <c r="C87" s="45" t="s">
        <v>146</v>
      </c>
      <c r="D87" s="45">
        <f>D88+D89+D91+D90</f>
        <v>43292.24</v>
      </c>
      <c r="E87" s="45">
        <f>D87/G87</f>
        <v>4.3</v>
      </c>
      <c r="F87" s="45">
        <f>E87/12</f>
        <v>0.36</v>
      </c>
      <c r="G87" s="9">
        <v>10077.6</v>
      </c>
    </row>
    <row r="88" spans="1:7" s="12" customFormat="1" ht="15">
      <c r="A88" s="56" t="s">
        <v>65</v>
      </c>
      <c r="B88" s="57" t="s">
        <v>43</v>
      </c>
      <c r="C88" s="42"/>
      <c r="D88" s="42">
        <v>9396.66</v>
      </c>
      <c r="E88" s="43"/>
      <c r="F88" s="43"/>
      <c r="G88" s="9">
        <v>10077.6</v>
      </c>
    </row>
    <row r="89" spans="1:7" s="12" customFormat="1" ht="15">
      <c r="A89" s="56" t="s">
        <v>46</v>
      </c>
      <c r="B89" s="57" t="s">
        <v>43</v>
      </c>
      <c r="C89" s="42"/>
      <c r="D89" s="42">
        <v>2684.88</v>
      </c>
      <c r="E89" s="43"/>
      <c r="F89" s="43"/>
      <c r="G89" s="9">
        <v>10077.6</v>
      </c>
    </row>
    <row r="90" spans="1:7" s="12" customFormat="1" ht="28.5" customHeight="1">
      <c r="A90" s="56" t="s">
        <v>130</v>
      </c>
      <c r="B90" s="63" t="s">
        <v>45</v>
      </c>
      <c r="C90" s="42"/>
      <c r="D90" s="42">
        <v>3019.46</v>
      </c>
      <c r="E90" s="43"/>
      <c r="F90" s="43"/>
      <c r="G90" s="9"/>
    </row>
    <row r="91" spans="1:7" s="12" customFormat="1" ht="23.25" customHeight="1">
      <c r="A91" s="56" t="s">
        <v>49</v>
      </c>
      <c r="B91" s="57" t="s">
        <v>43</v>
      </c>
      <c r="C91" s="42"/>
      <c r="D91" s="42">
        <v>28191.24</v>
      </c>
      <c r="E91" s="43"/>
      <c r="F91" s="43"/>
      <c r="G91" s="9">
        <v>10077.6</v>
      </c>
    </row>
    <row r="92" spans="1:7" s="9" customFormat="1" ht="119.25" thickBot="1">
      <c r="A92" s="67" t="s">
        <v>136</v>
      </c>
      <c r="B92" s="65" t="s">
        <v>10</v>
      </c>
      <c r="C92" s="49"/>
      <c r="D92" s="50">
        <v>50000</v>
      </c>
      <c r="E92" s="50">
        <f>D92/G92</f>
        <v>4.96</v>
      </c>
      <c r="F92" s="50">
        <f>E92/12</f>
        <v>0.41</v>
      </c>
      <c r="G92" s="9">
        <v>10077.6</v>
      </c>
    </row>
    <row r="93" spans="1:8" s="12" customFormat="1" ht="19.5" thickBot="1">
      <c r="A93" s="31" t="s">
        <v>59</v>
      </c>
      <c r="B93" s="32" t="s">
        <v>9</v>
      </c>
      <c r="C93" s="16"/>
      <c r="D93" s="49">
        <f>E93*G93</f>
        <v>229769.28</v>
      </c>
      <c r="E93" s="49">
        <f>12*F93</f>
        <v>22.8</v>
      </c>
      <c r="F93" s="49">
        <v>1.9</v>
      </c>
      <c r="G93" s="9">
        <v>10077.6</v>
      </c>
      <c r="H93" s="83" t="s">
        <v>132</v>
      </c>
    </row>
    <row r="94" spans="1:7" s="9" customFormat="1" ht="20.25" thickBot="1">
      <c r="A94" s="37" t="s">
        <v>29</v>
      </c>
      <c r="B94" s="38"/>
      <c r="C94" s="70"/>
      <c r="D94" s="52">
        <f>D92+D87+D84+D82+D75+D70+D65+D51+D50+D49+D48+D47+D46+D39+D38+D27+D14+D93+D40</f>
        <v>2221135.19</v>
      </c>
      <c r="E94" s="52">
        <f>E92+E87+E84+E82+E75+E70+E65+E51+E50+E49+E48+E47+E46+E39+E38+E27+E14+E93+E40</f>
        <v>220.42</v>
      </c>
      <c r="F94" s="52">
        <f>F92+F87+F84+F82+F75+F70+F65+F51+F50+F49+F48+F47+F46+F39+F38+F27+F14+F93+F40</f>
        <v>18.38</v>
      </c>
      <c r="G94" s="9">
        <v>10077.6</v>
      </c>
    </row>
    <row r="95" spans="1:7" s="20" customFormat="1" ht="15">
      <c r="A95" s="19"/>
      <c r="D95" s="53"/>
      <c r="E95" s="53"/>
      <c r="F95" s="53"/>
      <c r="G95" s="9">
        <v>10077.6</v>
      </c>
    </row>
    <row r="96" spans="1:7" s="20" customFormat="1" ht="15">
      <c r="A96" s="19"/>
      <c r="D96" s="53"/>
      <c r="E96" s="53"/>
      <c r="F96" s="53"/>
      <c r="G96" s="9">
        <v>10077.6</v>
      </c>
    </row>
    <row r="97" spans="1:7" s="20" customFormat="1" ht="15">
      <c r="A97" s="19"/>
      <c r="D97" s="53"/>
      <c r="E97" s="53"/>
      <c r="F97" s="53"/>
      <c r="G97" s="9">
        <v>10077.6</v>
      </c>
    </row>
    <row r="98" spans="1:7" s="20" customFormat="1" ht="15.75" thickBot="1">
      <c r="A98" s="19"/>
      <c r="D98" s="53"/>
      <c r="E98" s="53"/>
      <c r="F98" s="53"/>
      <c r="G98" s="9">
        <v>10077.6</v>
      </c>
    </row>
    <row r="99" spans="1:7" s="20" customFormat="1" ht="19.5">
      <c r="A99" s="72" t="s">
        <v>28</v>
      </c>
      <c r="B99" s="73"/>
      <c r="C99" s="74"/>
      <c r="D99" s="75">
        <f>D100+D101+D102+D103+D104+D106+D105+D107+D108+D109+D110+D111</f>
        <v>2026171.02</v>
      </c>
      <c r="E99" s="75">
        <f>E100+E101+E102+E103+E104+E106+E105+E107+E108+E109+E110+E111</f>
        <v>201.04</v>
      </c>
      <c r="F99" s="75">
        <f>F100+F101+F102+F103+F104+F106+F105+F107+F108+F109+F110+F111</f>
        <v>16.76</v>
      </c>
      <c r="G99" s="9">
        <v>10077.6</v>
      </c>
    </row>
    <row r="100" spans="1:7" s="20" customFormat="1" ht="18" customHeight="1">
      <c r="A100" s="76" t="s">
        <v>113</v>
      </c>
      <c r="B100" s="77"/>
      <c r="C100" s="78"/>
      <c r="D100" s="79">
        <v>840253.17</v>
      </c>
      <c r="E100" s="79">
        <f>D100/G100</f>
        <v>83.38</v>
      </c>
      <c r="F100" s="79">
        <f>E100/12</f>
        <v>6.95</v>
      </c>
      <c r="G100" s="9">
        <v>10077.6</v>
      </c>
    </row>
    <row r="101" spans="1:7" s="20" customFormat="1" ht="18.75" customHeight="1">
      <c r="A101" s="76" t="s">
        <v>114</v>
      </c>
      <c r="B101" s="77"/>
      <c r="C101" s="78"/>
      <c r="D101" s="79">
        <v>98049.83</v>
      </c>
      <c r="E101" s="79">
        <f aca="true" t="shared" si="0" ref="E101:E111">D101/G101</f>
        <v>9.73</v>
      </c>
      <c r="F101" s="79">
        <f aca="true" t="shared" si="1" ref="F101:F111">E101/12</f>
        <v>0.81</v>
      </c>
      <c r="G101" s="9">
        <v>10077.6</v>
      </c>
    </row>
    <row r="102" spans="1:7" s="58" customFormat="1" ht="15">
      <c r="A102" s="56" t="s">
        <v>116</v>
      </c>
      <c r="B102" s="57"/>
      <c r="C102" s="42"/>
      <c r="D102" s="42">
        <v>37130.17</v>
      </c>
      <c r="E102" s="79">
        <f t="shared" si="0"/>
        <v>3.68</v>
      </c>
      <c r="F102" s="79">
        <f t="shared" si="1"/>
        <v>0.31</v>
      </c>
      <c r="G102" s="9">
        <v>10077.6</v>
      </c>
    </row>
    <row r="103" spans="1:7" s="58" customFormat="1" ht="15">
      <c r="A103" s="56" t="s">
        <v>115</v>
      </c>
      <c r="B103" s="57"/>
      <c r="C103" s="42"/>
      <c r="D103" s="42">
        <v>24897.86</v>
      </c>
      <c r="E103" s="79">
        <f t="shared" si="0"/>
        <v>2.47</v>
      </c>
      <c r="F103" s="79">
        <f t="shared" si="1"/>
        <v>0.21</v>
      </c>
      <c r="G103" s="9">
        <v>10077.6</v>
      </c>
    </row>
    <row r="104" spans="1:7" s="58" customFormat="1" ht="15">
      <c r="A104" s="56" t="s">
        <v>117</v>
      </c>
      <c r="B104" s="57"/>
      <c r="C104" s="42"/>
      <c r="D104" s="42">
        <v>37074.17</v>
      </c>
      <c r="E104" s="79">
        <f t="shared" si="0"/>
        <v>3.68</v>
      </c>
      <c r="F104" s="79">
        <f t="shared" si="1"/>
        <v>0.31</v>
      </c>
      <c r="G104" s="9">
        <v>10077.6</v>
      </c>
    </row>
    <row r="105" spans="1:7" s="58" customFormat="1" ht="15">
      <c r="A105" s="56" t="s">
        <v>118</v>
      </c>
      <c r="B105" s="57"/>
      <c r="C105" s="42"/>
      <c r="D105" s="42">
        <v>52843.56</v>
      </c>
      <c r="E105" s="79">
        <f t="shared" si="0"/>
        <v>5.24</v>
      </c>
      <c r="F105" s="79">
        <f t="shared" si="1"/>
        <v>0.44</v>
      </c>
      <c r="G105" s="9">
        <v>10077.6</v>
      </c>
    </row>
    <row r="106" spans="1:7" s="58" customFormat="1" ht="15">
      <c r="A106" s="56" t="s">
        <v>119</v>
      </c>
      <c r="B106" s="57"/>
      <c r="C106" s="42"/>
      <c r="D106" s="42">
        <v>68257.39</v>
      </c>
      <c r="E106" s="79">
        <f t="shared" si="0"/>
        <v>6.77</v>
      </c>
      <c r="F106" s="79">
        <f t="shared" si="1"/>
        <v>0.56</v>
      </c>
      <c r="G106" s="9">
        <v>10077.6</v>
      </c>
    </row>
    <row r="107" spans="1:7" s="58" customFormat="1" ht="15">
      <c r="A107" s="56" t="s">
        <v>121</v>
      </c>
      <c r="B107" s="57"/>
      <c r="C107" s="42"/>
      <c r="D107" s="42">
        <v>4978.99</v>
      </c>
      <c r="E107" s="79">
        <f t="shared" si="0"/>
        <v>0.49</v>
      </c>
      <c r="F107" s="79">
        <f t="shared" si="1"/>
        <v>0.04</v>
      </c>
      <c r="G107" s="9">
        <v>10077.6</v>
      </c>
    </row>
    <row r="108" spans="1:7" s="58" customFormat="1" ht="15">
      <c r="A108" s="56" t="s">
        <v>122</v>
      </c>
      <c r="B108" s="57"/>
      <c r="C108" s="42"/>
      <c r="D108" s="42">
        <v>10008.99</v>
      </c>
      <c r="E108" s="79">
        <f t="shared" si="0"/>
        <v>0.99</v>
      </c>
      <c r="F108" s="79">
        <f t="shared" si="1"/>
        <v>0.08</v>
      </c>
      <c r="G108" s="9">
        <v>10077.6</v>
      </c>
    </row>
    <row r="109" spans="1:7" s="58" customFormat="1" ht="15">
      <c r="A109" s="56" t="s">
        <v>123</v>
      </c>
      <c r="B109" s="57"/>
      <c r="C109" s="42"/>
      <c r="D109" s="42">
        <v>1448.5</v>
      </c>
      <c r="E109" s="79">
        <f t="shared" si="0"/>
        <v>0.14</v>
      </c>
      <c r="F109" s="79">
        <f t="shared" si="1"/>
        <v>0.01</v>
      </c>
      <c r="G109" s="9">
        <v>10077.6</v>
      </c>
    </row>
    <row r="110" spans="1:7" s="58" customFormat="1" ht="32.25" customHeight="1">
      <c r="A110" s="56" t="s">
        <v>124</v>
      </c>
      <c r="B110" s="57"/>
      <c r="C110" s="42"/>
      <c r="D110" s="42">
        <v>70308.39</v>
      </c>
      <c r="E110" s="79">
        <f t="shared" si="0"/>
        <v>6.98</v>
      </c>
      <c r="F110" s="79">
        <f t="shared" si="1"/>
        <v>0.58</v>
      </c>
      <c r="G110" s="9">
        <v>10077.6</v>
      </c>
    </row>
    <row r="111" spans="1:7" s="58" customFormat="1" ht="19.5" customHeight="1">
      <c r="A111" s="56" t="s">
        <v>131</v>
      </c>
      <c r="B111" s="57"/>
      <c r="C111" s="42"/>
      <c r="D111" s="42">
        <v>780920</v>
      </c>
      <c r="E111" s="79">
        <f t="shared" si="0"/>
        <v>77.49</v>
      </c>
      <c r="F111" s="79">
        <f t="shared" si="1"/>
        <v>6.46</v>
      </c>
      <c r="G111" s="9">
        <v>10077.6</v>
      </c>
    </row>
    <row r="112" spans="1:7" s="12" customFormat="1" ht="15" hidden="1">
      <c r="A112" s="15"/>
      <c r="B112" s="13"/>
      <c r="C112" s="42"/>
      <c r="D112" s="42"/>
      <c r="E112" s="43"/>
      <c r="F112" s="43"/>
      <c r="G112" s="9">
        <v>10077.6</v>
      </c>
    </row>
    <row r="113" spans="1:7" s="12" customFormat="1" ht="15" hidden="1">
      <c r="A113" s="15"/>
      <c r="B113" s="13"/>
      <c r="C113" s="42"/>
      <c r="D113" s="42"/>
      <c r="E113" s="43"/>
      <c r="F113" s="43"/>
      <c r="G113" s="9">
        <v>10077.6</v>
      </c>
    </row>
    <row r="114" spans="1:6" s="20" customFormat="1" ht="12.75">
      <c r="A114" s="19"/>
      <c r="D114" s="53"/>
      <c r="E114" s="53"/>
      <c r="F114" s="53"/>
    </row>
    <row r="115" spans="1:6" s="20" customFormat="1" ht="12.75">
      <c r="A115" s="19"/>
      <c r="D115" s="53"/>
      <c r="E115" s="53"/>
      <c r="F115" s="53"/>
    </row>
    <row r="116" spans="1:6" s="20" customFormat="1" ht="12.75">
      <c r="A116" s="19"/>
      <c r="D116" s="53"/>
      <c r="E116" s="53"/>
      <c r="F116" s="53"/>
    </row>
    <row r="117" spans="1:6" s="20" customFormat="1" ht="13.5" thickBot="1">
      <c r="A117" s="19"/>
      <c r="D117" s="53"/>
      <c r="E117" s="53"/>
      <c r="F117" s="53"/>
    </row>
    <row r="118" spans="1:6" s="20" customFormat="1" ht="20.25" thickBot="1">
      <c r="A118" s="39" t="s">
        <v>57</v>
      </c>
      <c r="B118" s="40"/>
      <c r="C118" s="71"/>
      <c r="D118" s="54">
        <f>D94+D99</f>
        <v>4247306.21</v>
      </c>
      <c r="E118" s="54">
        <f>E94+E99</f>
        <v>421.46</v>
      </c>
      <c r="F118" s="55">
        <f>F94+F99</f>
        <v>35.14</v>
      </c>
    </row>
    <row r="119" spans="1:6" s="20" customFormat="1" ht="12.75">
      <c r="A119" s="19"/>
      <c r="F119" s="21"/>
    </row>
    <row r="120" spans="1:6" s="20" customFormat="1" ht="12.75">
      <c r="A120" s="19"/>
      <c r="F120" s="21"/>
    </row>
    <row r="121" spans="1:6" s="20" customFormat="1" ht="12.75">
      <c r="A121" s="19"/>
      <c r="F121" s="21"/>
    </row>
    <row r="122" spans="1:6" s="20" customFormat="1" ht="12.75">
      <c r="A122" s="19"/>
      <c r="F122" s="21"/>
    </row>
    <row r="123" spans="1:6" s="20" customFormat="1" ht="12.75">
      <c r="A123" s="19"/>
      <c r="F123" s="21"/>
    </row>
    <row r="124" spans="1:6" s="20" customFormat="1" ht="12.75">
      <c r="A124" s="19"/>
      <c r="F124" s="21"/>
    </row>
    <row r="125" spans="1:6" s="20" customFormat="1" ht="12.75">
      <c r="A125" s="19"/>
      <c r="F125" s="21"/>
    </row>
    <row r="126" spans="1:6" s="17" customFormat="1" ht="18.75">
      <c r="A126" s="22"/>
      <c r="B126" s="23"/>
      <c r="C126" s="24"/>
      <c r="D126" s="24"/>
      <c r="E126" s="24"/>
      <c r="F126" s="25"/>
    </row>
    <row r="127" spans="1:6" s="18" customFormat="1" ht="19.5">
      <c r="A127" s="26"/>
      <c r="B127" s="27"/>
      <c r="C127" s="28"/>
      <c r="D127" s="28"/>
      <c r="E127" s="28"/>
      <c r="F127" s="29"/>
    </row>
    <row r="128" spans="1:4" s="20" customFormat="1" ht="14.25">
      <c r="A128" s="104" t="s">
        <v>26</v>
      </c>
      <c r="B128" s="104"/>
      <c r="C128" s="104"/>
      <c r="D128" s="104"/>
    </row>
    <row r="129" s="20" customFormat="1" ht="12.75">
      <c r="F129" s="21"/>
    </row>
    <row r="130" spans="1:6" s="20" customFormat="1" ht="12.75">
      <c r="A130" s="19" t="s">
        <v>27</v>
      </c>
      <c r="F130" s="21"/>
    </row>
    <row r="131" s="20" customFormat="1" ht="12.75">
      <c r="F131" s="21"/>
    </row>
    <row r="132" s="20" customFormat="1" ht="12.75">
      <c r="F132" s="21"/>
    </row>
    <row r="133" s="20" customFormat="1" ht="12.75">
      <c r="F133" s="21"/>
    </row>
    <row r="134" s="20" customFormat="1" ht="12.75">
      <c r="F134" s="21"/>
    </row>
    <row r="135" s="20" customFormat="1" ht="12.75">
      <c r="F135" s="21"/>
    </row>
    <row r="136" s="20" customFormat="1" ht="12.75">
      <c r="F136" s="21"/>
    </row>
    <row r="137" s="20" customFormat="1" ht="12.75">
      <c r="F137" s="21"/>
    </row>
    <row r="138" s="20" customFormat="1" ht="12.75">
      <c r="F138" s="21"/>
    </row>
    <row r="139" s="20" customFormat="1" ht="12.75">
      <c r="F139" s="21"/>
    </row>
    <row r="140" s="20" customFormat="1" ht="12.75">
      <c r="F140" s="21"/>
    </row>
    <row r="141" s="20" customFormat="1" ht="12.75">
      <c r="F141" s="21"/>
    </row>
    <row r="142" s="20" customFormat="1" ht="12.75">
      <c r="F142" s="21"/>
    </row>
    <row r="143" s="20" customFormat="1" ht="12.75">
      <c r="F143" s="21"/>
    </row>
    <row r="144" s="20" customFormat="1" ht="12.75">
      <c r="F144" s="21"/>
    </row>
    <row r="145" s="20" customFormat="1" ht="12.75">
      <c r="F145" s="21"/>
    </row>
    <row r="146" s="20" customFormat="1" ht="12.75">
      <c r="F146" s="21"/>
    </row>
    <row r="147" s="20" customFormat="1" ht="12.75">
      <c r="F147" s="21"/>
    </row>
    <row r="148" s="20" customFormat="1" ht="12.75">
      <c r="F148" s="21"/>
    </row>
  </sheetData>
  <sheetProtection/>
  <mergeCells count="12">
    <mergeCell ref="A7:F7"/>
    <mergeCell ref="A8:F8"/>
    <mergeCell ref="A9:F9"/>
    <mergeCell ref="A10:F10"/>
    <mergeCell ref="A13:F13"/>
    <mergeCell ref="A128:D128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3"/>
  <sheetViews>
    <sheetView zoomScale="75" zoomScaleNormal="75" zoomScalePageLayoutView="0" workbookViewId="0" topLeftCell="A90">
      <selection activeCell="J103" sqref="J103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7.75390625" style="1" customWidth="1"/>
    <col min="5" max="5" width="13.875" style="1" customWidth="1"/>
    <col min="6" max="6" width="20.875" style="30" customWidth="1"/>
    <col min="7" max="10" width="15.375" style="1" customWidth="1"/>
    <col min="11" max="16384" width="9.125" style="1" customWidth="1"/>
  </cols>
  <sheetData>
    <row r="1" spans="1:6" ht="16.5" customHeight="1">
      <c r="A1" s="88" t="s">
        <v>134</v>
      </c>
      <c r="B1" s="89"/>
      <c r="C1" s="89"/>
      <c r="D1" s="89"/>
      <c r="E1" s="89"/>
      <c r="F1" s="89"/>
    </row>
    <row r="2" spans="2:6" ht="12.75" customHeight="1">
      <c r="B2" s="90"/>
      <c r="C2" s="90"/>
      <c r="D2" s="90"/>
      <c r="E2" s="89"/>
      <c r="F2" s="89"/>
    </row>
    <row r="3" spans="1:6" ht="20.25" customHeight="1">
      <c r="A3" s="41" t="s">
        <v>69</v>
      </c>
      <c r="B3" s="90" t="s">
        <v>0</v>
      </c>
      <c r="C3" s="90"/>
      <c r="D3" s="90"/>
      <c r="E3" s="89"/>
      <c r="F3" s="89"/>
    </row>
    <row r="4" spans="2:6" ht="14.25" customHeight="1">
      <c r="B4" s="90" t="s">
        <v>135</v>
      </c>
      <c r="C4" s="90"/>
      <c r="D4" s="90"/>
      <c r="E4" s="89"/>
      <c r="F4" s="89"/>
    </row>
    <row r="5" spans="1:6" ht="39.75" customHeight="1">
      <c r="A5" s="91"/>
      <c r="B5" s="92"/>
      <c r="C5" s="92"/>
      <c r="D5" s="92"/>
      <c r="E5" s="92"/>
      <c r="F5" s="92"/>
    </row>
    <row r="6" spans="1:6" ht="21.75" customHeight="1">
      <c r="A6" s="93" t="s">
        <v>70</v>
      </c>
      <c r="B6" s="93"/>
      <c r="C6" s="93"/>
      <c r="D6" s="93"/>
      <c r="E6" s="93"/>
      <c r="F6" s="93"/>
    </row>
    <row r="7" spans="1:6" s="2" customFormat="1" ht="22.5" customHeight="1">
      <c r="A7" s="94" t="s">
        <v>1</v>
      </c>
      <c r="B7" s="94"/>
      <c r="C7" s="94"/>
      <c r="D7" s="94"/>
      <c r="E7" s="95"/>
      <c r="F7" s="95"/>
    </row>
    <row r="8" spans="1:6" s="3" customFormat="1" ht="18.75" customHeight="1">
      <c r="A8" s="94" t="s">
        <v>68</v>
      </c>
      <c r="B8" s="94"/>
      <c r="C8" s="94"/>
      <c r="D8" s="94"/>
      <c r="E8" s="95"/>
      <c r="F8" s="95"/>
    </row>
    <row r="9" spans="1:6" s="4" customFormat="1" ht="17.25" customHeight="1">
      <c r="A9" s="96" t="s">
        <v>48</v>
      </c>
      <c r="B9" s="96"/>
      <c r="C9" s="96"/>
      <c r="D9" s="96"/>
      <c r="E9" s="97"/>
      <c r="F9" s="97"/>
    </row>
    <row r="10" spans="1:6" s="3" customFormat="1" ht="30" customHeight="1" thickBot="1">
      <c r="A10" s="98" t="s">
        <v>50</v>
      </c>
      <c r="B10" s="98"/>
      <c r="C10" s="98"/>
      <c r="D10" s="98"/>
      <c r="E10" s="99"/>
      <c r="F10" s="99"/>
    </row>
    <row r="11" spans="1:6" s="9" customFormat="1" ht="139.5" customHeight="1" thickBot="1">
      <c r="A11" s="5" t="s">
        <v>2</v>
      </c>
      <c r="B11" s="6" t="s">
        <v>3</v>
      </c>
      <c r="C11" s="7" t="s">
        <v>78</v>
      </c>
      <c r="D11" s="7" t="s">
        <v>30</v>
      </c>
      <c r="E11" s="7" t="s">
        <v>4</v>
      </c>
      <c r="F11" s="8" t="s">
        <v>5</v>
      </c>
    </row>
    <row r="12" spans="1:6" s="12" customFormat="1" ht="12.75">
      <c r="A12" s="10">
        <v>1</v>
      </c>
      <c r="B12" s="11">
        <v>2</v>
      </c>
      <c r="C12" s="33"/>
      <c r="D12" s="33"/>
      <c r="E12" s="34">
        <v>3</v>
      </c>
      <c r="F12" s="35">
        <v>4</v>
      </c>
    </row>
    <row r="13" spans="1:6" s="12" customFormat="1" ht="49.5" customHeight="1">
      <c r="A13" s="100" t="s">
        <v>6</v>
      </c>
      <c r="B13" s="101"/>
      <c r="C13" s="101"/>
      <c r="D13" s="101"/>
      <c r="E13" s="102"/>
      <c r="F13" s="103"/>
    </row>
    <row r="14" spans="1:7" s="9" customFormat="1" ht="20.25" customHeight="1">
      <c r="A14" s="61" t="s">
        <v>62</v>
      </c>
      <c r="B14" s="65" t="s">
        <v>7</v>
      </c>
      <c r="C14" s="69" t="s">
        <v>125</v>
      </c>
      <c r="D14" s="44">
        <f>E14*G14</f>
        <v>406328.83</v>
      </c>
      <c r="E14" s="45">
        <f>F14*12</f>
        <v>40.32</v>
      </c>
      <c r="F14" s="45">
        <f>F24+F26</f>
        <v>3.36</v>
      </c>
      <c r="G14" s="9">
        <v>10077.6</v>
      </c>
    </row>
    <row r="15" spans="1:6" s="9" customFormat="1" ht="28.5" customHeight="1">
      <c r="A15" s="80" t="s">
        <v>51</v>
      </c>
      <c r="B15" s="68" t="s">
        <v>52</v>
      </c>
      <c r="C15" s="69"/>
      <c r="D15" s="44"/>
      <c r="E15" s="45"/>
      <c r="F15" s="45"/>
    </row>
    <row r="16" spans="1:6" s="9" customFormat="1" ht="20.25" customHeight="1">
      <c r="A16" s="80" t="s">
        <v>53</v>
      </c>
      <c r="B16" s="68" t="s">
        <v>52</v>
      </c>
      <c r="C16" s="69"/>
      <c r="D16" s="44"/>
      <c r="E16" s="45"/>
      <c r="F16" s="45"/>
    </row>
    <row r="17" spans="1:6" s="9" customFormat="1" ht="123.75" customHeight="1">
      <c r="A17" s="80" t="s">
        <v>71</v>
      </c>
      <c r="B17" s="68" t="s">
        <v>20</v>
      </c>
      <c r="C17" s="69"/>
      <c r="D17" s="44"/>
      <c r="E17" s="45"/>
      <c r="F17" s="45"/>
    </row>
    <row r="18" spans="1:6" s="9" customFormat="1" ht="20.25" customHeight="1">
      <c r="A18" s="80" t="s">
        <v>72</v>
      </c>
      <c r="B18" s="68" t="s">
        <v>52</v>
      </c>
      <c r="C18" s="69"/>
      <c r="D18" s="44"/>
      <c r="E18" s="45"/>
      <c r="F18" s="45"/>
    </row>
    <row r="19" spans="1:6" s="9" customFormat="1" ht="20.25" customHeight="1">
      <c r="A19" s="80" t="s">
        <v>73</v>
      </c>
      <c r="B19" s="68" t="s">
        <v>52</v>
      </c>
      <c r="C19" s="69"/>
      <c r="D19" s="44"/>
      <c r="E19" s="45"/>
      <c r="F19" s="45"/>
    </row>
    <row r="20" spans="1:6" s="9" customFormat="1" ht="29.25" customHeight="1">
      <c r="A20" s="80" t="s">
        <v>74</v>
      </c>
      <c r="B20" s="68" t="s">
        <v>10</v>
      </c>
      <c r="C20" s="46"/>
      <c r="D20" s="46"/>
      <c r="E20" s="47"/>
      <c r="F20" s="47"/>
    </row>
    <row r="21" spans="1:6" s="9" customFormat="1" ht="15">
      <c r="A21" s="80" t="s">
        <v>75</v>
      </c>
      <c r="B21" s="68" t="s">
        <v>12</v>
      </c>
      <c r="C21" s="46"/>
      <c r="D21" s="46"/>
      <c r="E21" s="47"/>
      <c r="F21" s="47"/>
    </row>
    <row r="22" spans="1:6" s="9" customFormat="1" ht="15">
      <c r="A22" s="80" t="s">
        <v>76</v>
      </c>
      <c r="B22" s="68" t="s">
        <v>52</v>
      </c>
      <c r="C22" s="46"/>
      <c r="D22" s="46"/>
      <c r="E22" s="47"/>
      <c r="F22" s="47"/>
    </row>
    <row r="23" spans="1:6" s="9" customFormat="1" ht="15">
      <c r="A23" s="80" t="s">
        <v>77</v>
      </c>
      <c r="B23" s="68" t="s">
        <v>15</v>
      </c>
      <c r="C23" s="46"/>
      <c r="D23" s="46"/>
      <c r="E23" s="47"/>
      <c r="F23" s="47"/>
    </row>
    <row r="24" spans="1:7" s="9" customFormat="1" ht="15">
      <c r="A24" s="61" t="s">
        <v>63</v>
      </c>
      <c r="B24" s="62"/>
      <c r="C24" s="44"/>
      <c r="D24" s="44"/>
      <c r="E24" s="45"/>
      <c r="F24" s="45">
        <v>3.24</v>
      </c>
      <c r="G24" s="9">
        <v>10077.6</v>
      </c>
    </row>
    <row r="25" spans="1:7" s="9" customFormat="1" ht="15">
      <c r="A25" s="59" t="s">
        <v>60</v>
      </c>
      <c r="B25" s="60" t="s">
        <v>52</v>
      </c>
      <c r="C25" s="46"/>
      <c r="D25" s="46"/>
      <c r="E25" s="47"/>
      <c r="F25" s="47">
        <v>0.12</v>
      </c>
      <c r="G25" s="9">
        <v>10077.6</v>
      </c>
    </row>
    <row r="26" spans="1:7" s="9" customFormat="1" ht="15">
      <c r="A26" s="61" t="s">
        <v>63</v>
      </c>
      <c r="B26" s="62"/>
      <c r="C26" s="44"/>
      <c r="D26" s="44"/>
      <c r="E26" s="45"/>
      <c r="F26" s="45">
        <f>F25</f>
        <v>0.12</v>
      </c>
      <c r="G26" s="9">
        <v>10077.6</v>
      </c>
    </row>
    <row r="27" spans="1:7" s="9" customFormat="1" ht="30">
      <c r="A27" s="61" t="s">
        <v>8</v>
      </c>
      <c r="B27" s="62" t="s">
        <v>9</v>
      </c>
      <c r="C27" s="44" t="s">
        <v>126</v>
      </c>
      <c r="D27" s="44">
        <f>E27*G27</f>
        <v>314421.12</v>
      </c>
      <c r="E27" s="45">
        <f>F27*12</f>
        <v>31.2</v>
      </c>
      <c r="F27" s="45">
        <v>2.6</v>
      </c>
      <c r="G27" s="9">
        <v>10077.6</v>
      </c>
    </row>
    <row r="28" spans="1:7" s="36" customFormat="1" ht="15">
      <c r="A28" s="80" t="s">
        <v>79</v>
      </c>
      <c r="B28" s="68" t="s">
        <v>9</v>
      </c>
      <c r="C28" s="44"/>
      <c r="D28" s="44"/>
      <c r="E28" s="45"/>
      <c r="F28" s="45"/>
      <c r="G28" s="9">
        <v>10077.6</v>
      </c>
    </row>
    <row r="29" spans="1:7" s="36" customFormat="1" ht="15">
      <c r="A29" s="80" t="s">
        <v>80</v>
      </c>
      <c r="B29" s="68" t="s">
        <v>81</v>
      </c>
      <c r="C29" s="44"/>
      <c r="D29" s="44"/>
      <c r="E29" s="45"/>
      <c r="F29" s="45"/>
      <c r="G29" s="9">
        <v>10077.6</v>
      </c>
    </row>
    <row r="30" spans="1:7" s="36" customFormat="1" ht="15">
      <c r="A30" s="80" t="s">
        <v>82</v>
      </c>
      <c r="B30" s="68" t="s">
        <v>83</v>
      </c>
      <c r="C30" s="44"/>
      <c r="D30" s="44"/>
      <c r="E30" s="45"/>
      <c r="F30" s="45"/>
      <c r="G30" s="9">
        <v>10077.6</v>
      </c>
    </row>
    <row r="31" spans="1:7" s="36" customFormat="1" ht="15">
      <c r="A31" s="80" t="s">
        <v>54</v>
      </c>
      <c r="B31" s="68" t="s">
        <v>9</v>
      </c>
      <c r="C31" s="44"/>
      <c r="D31" s="44"/>
      <c r="E31" s="45"/>
      <c r="F31" s="45"/>
      <c r="G31" s="9">
        <v>10077.6</v>
      </c>
    </row>
    <row r="32" spans="1:7" s="36" customFormat="1" ht="25.5">
      <c r="A32" s="80" t="s">
        <v>55</v>
      </c>
      <c r="B32" s="68" t="s">
        <v>10</v>
      </c>
      <c r="C32" s="44"/>
      <c r="D32" s="44"/>
      <c r="E32" s="45"/>
      <c r="F32" s="45"/>
      <c r="G32" s="9">
        <v>10077.6</v>
      </c>
    </row>
    <row r="33" spans="1:7" s="36" customFormat="1" ht="20.25" customHeight="1">
      <c r="A33" s="80" t="s">
        <v>84</v>
      </c>
      <c r="B33" s="68" t="s">
        <v>9</v>
      </c>
      <c r="C33" s="44"/>
      <c r="D33" s="44"/>
      <c r="E33" s="45"/>
      <c r="F33" s="45"/>
      <c r="G33" s="9">
        <v>10077.6</v>
      </c>
    </row>
    <row r="34" spans="1:7" s="36" customFormat="1" ht="15">
      <c r="A34" s="80" t="s">
        <v>85</v>
      </c>
      <c r="B34" s="68" t="s">
        <v>9</v>
      </c>
      <c r="C34" s="44"/>
      <c r="D34" s="44"/>
      <c r="E34" s="45"/>
      <c r="F34" s="45"/>
      <c r="G34" s="9">
        <v>10077.6</v>
      </c>
    </row>
    <row r="35" spans="1:7" s="36" customFormat="1" ht="25.5">
      <c r="A35" s="80" t="s">
        <v>86</v>
      </c>
      <c r="B35" s="68" t="s">
        <v>56</v>
      </c>
      <c r="C35" s="44"/>
      <c r="D35" s="44"/>
      <c r="E35" s="45"/>
      <c r="F35" s="45"/>
      <c r="G35" s="9">
        <v>10077.6</v>
      </c>
    </row>
    <row r="36" spans="1:7" s="36" customFormat="1" ht="25.5">
      <c r="A36" s="80" t="s">
        <v>87</v>
      </c>
      <c r="B36" s="68" t="s">
        <v>10</v>
      </c>
      <c r="C36" s="44"/>
      <c r="D36" s="44"/>
      <c r="E36" s="45"/>
      <c r="F36" s="45"/>
      <c r="G36" s="9">
        <v>10077.6</v>
      </c>
    </row>
    <row r="37" spans="1:7" s="36" customFormat="1" ht="25.5">
      <c r="A37" s="80" t="s">
        <v>88</v>
      </c>
      <c r="B37" s="68" t="s">
        <v>9</v>
      </c>
      <c r="C37" s="44"/>
      <c r="D37" s="44"/>
      <c r="E37" s="45"/>
      <c r="F37" s="45"/>
      <c r="G37" s="9">
        <v>10077.6</v>
      </c>
    </row>
    <row r="38" spans="1:7" s="14" customFormat="1" ht="21.75" customHeight="1">
      <c r="A38" s="64" t="s">
        <v>11</v>
      </c>
      <c r="B38" s="65" t="s">
        <v>12</v>
      </c>
      <c r="C38" s="44" t="s">
        <v>125</v>
      </c>
      <c r="D38" s="44">
        <f>E38*G38</f>
        <v>100372.9</v>
      </c>
      <c r="E38" s="45">
        <f>F38*12</f>
        <v>9.96</v>
      </c>
      <c r="F38" s="45">
        <v>0.83</v>
      </c>
      <c r="G38" s="9">
        <v>10077.6</v>
      </c>
    </row>
    <row r="39" spans="1:7" s="9" customFormat="1" ht="21" customHeight="1">
      <c r="A39" s="64" t="s">
        <v>13</v>
      </c>
      <c r="B39" s="65" t="s">
        <v>14</v>
      </c>
      <c r="C39" s="44" t="s">
        <v>125</v>
      </c>
      <c r="D39" s="44">
        <f>E39*G39</f>
        <v>326514.24</v>
      </c>
      <c r="E39" s="45">
        <f>F39*12</f>
        <v>32.4</v>
      </c>
      <c r="F39" s="45">
        <v>2.7</v>
      </c>
      <c r="G39" s="9">
        <v>10077.6</v>
      </c>
    </row>
    <row r="40" spans="1:7" s="9" customFormat="1" ht="21" customHeight="1">
      <c r="A40" s="64" t="s">
        <v>89</v>
      </c>
      <c r="B40" s="65" t="s">
        <v>9</v>
      </c>
      <c r="C40" s="44" t="s">
        <v>138</v>
      </c>
      <c r="D40" s="44">
        <v>0</v>
      </c>
      <c r="E40" s="45">
        <f>D40/G40</f>
        <v>0</v>
      </c>
      <c r="F40" s="45">
        <f>E40/12</f>
        <v>0</v>
      </c>
      <c r="G40" s="9">
        <v>10077.6</v>
      </c>
    </row>
    <row r="41" spans="1:7" s="9" customFormat="1" ht="21" customHeight="1">
      <c r="A41" s="80" t="s">
        <v>90</v>
      </c>
      <c r="B41" s="68" t="s">
        <v>20</v>
      </c>
      <c r="C41" s="44"/>
      <c r="D41" s="44"/>
      <c r="E41" s="45"/>
      <c r="F41" s="45"/>
      <c r="G41" s="9">
        <v>10077.6</v>
      </c>
    </row>
    <row r="42" spans="1:7" s="9" customFormat="1" ht="21" customHeight="1">
      <c r="A42" s="80" t="s">
        <v>91</v>
      </c>
      <c r="B42" s="68" t="s">
        <v>15</v>
      </c>
      <c r="C42" s="44"/>
      <c r="D42" s="44"/>
      <c r="E42" s="45"/>
      <c r="F42" s="45"/>
      <c r="G42" s="9">
        <v>10077.6</v>
      </c>
    </row>
    <row r="43" spans="1:7" s="9" customFormat="1" ht="21" customHeight="1">
      <c r="A43" s="80" t="s">
        <v>92</v>
      </c>
      <c r="B43" s="68" t="s">
        <v>93</v>
      </c>
      <c r="C43" s="44"/>
      <c r="D43" s="44"/>
      <c r="E43" s="45"/>
      <c r="F43" s="45"/>
      <c r="G43" s="9">
        <v>10077.6</v>
      </c>
    </row>
    <row r="44" spans="1:7" s="9" customFormat="1" ht="21" customHeight="1">
      <c r="A44" s="80" t="s">
        <v>94</v>
      </c>
      <c r="B44" s="68" t="s">
        <v>95</v>
      </c>
      <c r="C44" s="44"/>
      <c r="D44" s="44"/>
      <c r="E44" s="45"/>
      <c r="F44" s="45"/>
      <c r="G44" s="9">
        <v>10077.6</v>
      </c>
    </row>
    <row r="45" spans="1:7" s="9" customFormat="1" ht="21" customHeight="1">
      <c r="A45" s="80" t="s">
        <v>96</v>
      </c>
      <c r="B45" s="68" t="s">
        <v>93</v>
      </c>
      <c r="C45" s="44"/>
      <c r="D45" s="44"/>
      <c r="E45" s="45"/>
      <c r="F45" s="45"/>
      <c r="G45" s="9">
        <v>10077.6</v>
      </c>
    </row>
    <row r="46" spans="1:7" s="12" customFormat="1" ht="35.25" customHeight="1">
      <c r="A46" s="64" t="s">
        <v>97</v>
      </c>
      <c r="B46" s="65" t="s">
        <v>7</v>
      </c>
      <c r="C46" s="44" t="s">
        <v>127</v>
      </c>
      <c r="D46" s="44">
        <v>4493.56</v>
      </c>
      <c r="E46" s="45">
        <f>D46/G46</f>
        <v>0.45</v>
      </c>
      <c r="F46" s="45">
        <f>E46/12</f>
        <v>0.04</v>
      </c>
      <c r="G46" s="9">
        <v>10077.6</v>
      </c>
    </row>
    <row r="47" spans="1:7" s="12" customFormat="1" ht="45">
      <c r="A47" s="64" t="s">
        <v>128</v>
      </c>
      <c r="B47" s="65" t="s">
        <v>7</v>
      </c>
      <c r="C47" s="44" t="s">
        <v>127</v>
      </c>
      <c r="D47" s="44">
        <v>18723.21</v>
      </c>
      <c r="E47" s="45">
        <f>D47/G47</f>
        <v>1.86</v>
      </c>
      <c r="F47" s="45">
        <f>E47/12</f>
        <v>0.16</v>
      </c>
      <c r="G47" s="9">
        <v>10077.6</v>
      </c>
    </row>
    <row r="48" spans="1:7" s="9" customFormat="1" ht="17.25" customHeight="1">
      <c r="A48" s="64" t="s">
        <v>22</v>
      </c>
      <c r="B48" s="65" t="s">
        <v>23</v>
      </c>
      <c r="C48" s="44" t="s">
        <v>139</v>
      </c>
      <c r="D48" s="44">
        <f>E48*G48</f>
        <v>8465.18</v>
      </c>
      <c r="E48" s="45">
        <f>F48*12</f>
        <v>0.84</v>
      </c>
      <c r="F48" s="45">
        <v>0.07</v>
      </c>
      <c r="G48" s="9">
        <v>10077.6</v>
      </c>
    </row>
    <row r="49" spans="1:7" s="9" customFormat="1" ht="18" customHeight="1">
      <c r="A49" s="64" t="s">
        <v>24</v>
      </c>
      <c r="B49" s="66" t="s">
        <v>25</v>
      </c>
      <c r="C49" s="49" t="s">
        <v>139</v>
      </c>
      <c r="D49" s="44">
        <v>5320.98</v>
      </c>
      <c r="E49" s="45">
        <f>D49/G49</f>
        <v>0.53</v>
      </c>
      <c r="F49" s="45">
        <f>E49/12</f>
        <v>0.04</v>
      </c>
      <c r="G49" s="9">
        <v>10077.6</v>
      </c>
    </row>
    <row r="50" spans="1:7" s="14" customFormat="1" ht="30">
      <c r="A50" s="64" t="s">
        <v>21</v>
      </c>
      <c r="B50" s="65"/>
      <c r="C50" s="49">
        <v>0</v>
      </c>
      <c r="D50" s="44">
        <v>0</v>
      </c>
      <c r="E50" s="45">
        <f>D50/G50</f>
        <v>0</v>
      </c>
      <c r="F50" s="45">
        <f>E50/12</f>
        <v>0</v>
      </c>
      <c r="G50" s="9">
        <v>10077.6</v>
      </c>
    </row>
    <row r="51" spans="1:7" s="14" customFormat="1" ht="15">
      <c r="A51" s="64" t="s">
        <v>31</v>
      </c>
      <c r="B51" s="65"/>
      <c r="C51" s="45" t="s">
        <v>140</v>
      </c>
      <c r="D51" s="45">
        <f>D52+D53+D54+D55+D56+D57+D58+D59+D60+D61+D62+D63+D64</f>
        <v>103580.52</v>
      </c>
      <c r="E51" s="45">
        <f>D51/G51</f>
        <v>10.28</v>
      </c>
      <c r="F51" s="45">
        <f>E51/12</f>
        <v>0.86</v>
      </c>
      <c r="G51" s="9">
        <v>10077.6</v>
      </c>
    </row>
    <row r="52" spans="1:7" s="12" customFormat="1" ht="15">
      <c r="A52" s="56" t="s">
        <v>37</v>
      </c>
      <c r="B52" s="57" t="s">
        <v>15</v>
      </c>
      <c r="C52" s="42"/>
      <c r="D52" s="42">
        <v>955.5</v>
      </c>
      <c r="E52" s="43"/>
      <c r="F52" s="43"/>
      <c r="G52" s="9">
        <v>10077.6</v>
      </c>
    </row>
    <row r="53" spans="1:7" s="12" customFormat="1" ht="15">
      <c r="A53" s="56" t="s">
        <v>16</v>
      </c>
      <c r="B53" s="57" t="s">
        <v>20</v>
      </c>
      <c r="C53" s="42"/>
      <c r="D53" s="42">
        <v>3537.93</v>
      </c>
      <c r="E53" s="43"/>
      <c r="F53" s="43"/>
      <c r="G53" s="9">
        <v>10077.6</v>
      </c>
    </row>
    <row r="54" spans="1:7" s="12" customFormat="1" ht="15">
      <c r="A54" s="56" t="s">
        <v>64</v>
      </c>
      <c r="B54" s="63" t="s">
        <v>15</v>
      </c>
      <c r="C54" s="42"/>
      <c r="D54" s="42">
        <v>6304.31</v>
      </c>
      <c r="E54" s="43"/>
      <c r="F54" s="43"/>
      <c r="G54" s="9">
        <v>10077.6</v>
      </c>
    </row>
    <row r="55" spans="1:7" s="12" customFormat="1" ht="15">
      <c r="A55" s="56" t="s">
        <v>120</v>
      </c>
      <c r="B55" s="63" t="s">
        <v>45</v>
      </c>
      <c r="C55" s="42"/>
      <c r="D55" s="42">
        <v>9365.13</v>
      </c>
      <c r="E55" s="43"/>
      <c r="F55" s="43"/>
      <c r="G55" s="9">
        <v>10077.6</v>
      </c>
    </row>
    <row r="56" spans="1:7" s="12" customFormat="1" ht="15">
      <c r="A56" s="56" t="s">
        <v>42</v>
      </c>
      <c r="B56" s="57" t="s">
        <v>15</v>
      </c>
      <c r="C56" s="42"/>
      <c r="D56" s="42">
        <v>6742.19</v>
      </c>
      <c r="E56" s="43"/>
      <c r="F56" s="43"/>
      <c r="G56" s="9">
        <v>10077.6</v>
      </c>
    </row>
    <row r="57" spans="1:7" s="12" customFormat="1" ht="15">
      <c r="A57" s="56" t="s">
        <v>17</v>
      </c>
      <c r="B57" s="57" t="s">
        <v>15</v>
      </c>
      <c r="C57" s="42"/>
      <c r="D57" s="42">
        <v>12882.27</v>
      </c>
      <c r="E57" s="43"/>
      <c r="F57" s="43"/>
      <c r="G57" s="9">
        <v>10077.6</v>
      </c>
    </row>
    <row r="58" spans="1:7" s="12" customFormat="1" ht="15">
      <c r="A58" s="56" t="s">
        <v>18</v>
      </c>
      <c r="B58" s="57" t="s">
        <v>15</v>
      </c>
      <c r="C58" s="42"/>
      <c r="D58" s="42">
        <v>1010.85</v>
      </c>
      <c r="E58" s="43"/>
      <c r="F58" s="43"/>
      <c r="G58" s="9">
        <v>10077.6</v>
      </c>
    </row>
    <row r="59" spans="1:7" s="12" customFormat="1" ht="15">
      <c r="A59" s="56" t="s">
        <v>40</v>
      </c>
      <c r="B59" s="57" t="s">
        <v>15</v>
      </c>
      <c r="C59" s="42"/>
      <c r="D59" s="42">
        <v>3370.99</v>
      </c>
      <c r="E59" s="43"/>
      <c r="F59" s="43"/>
      <c r="G59" s="9">
        <v>10077.6</v>
      </c>
    </row>
    <row r="60" spans="1:7" s="12" customFormat="1" ht="15">
      <c r="A60" s="56" t="s">
        <v>41</v>
      </c>
      <c r="B60" s="57" t="s">
        <v>20</v>
      </c>
      <c r="C60" s="42"/>
      <c r="D60" s="42">
        <v>13484.44</v>
      </c>
      <c r="E60" s="43"/>
      <c r="F60" s="43"/>
      <c r="G60" s="9">
        <v>10077.6</v>
      </c>
    </row>
    <row r="61" spans="1:7" s="12" customFormat="1" ht="25.5">
      <c r="A61" s="56" t="s">
        <v>19</v>
      </c>
      <c r="B61" s="57" t="s">
        <v>15</v>
      </c>
      <c r="C61" s="42"/>
      <c r="D61" s="42">
        <v>9721.99</v>
      </c>
      <c r="E61" s="43"/>
      <c r="F61" s="43"/>
      <c r="G61" s="9">
        <v>10077.6</v>
      </c>
    </row>
    <row r="62" spans="1:7" s="12" customFormat="1" ht="21" customHeight="1">
      <c r="A62" s="56" t="s">
        <v>58</v>
      </c>
      <c r="B62" s="57" t="s">
        <v>15</v>
      </c>
      <c r="C62" s="42"/>
      <c r="D62" s="42">
        <v>22284.09</v>
      </c>
      <c r="E62" s="43"/>
      <c r="F62" s="43"/>
      <c r="G62" s="9">
        <v>10077.6</v>
      </c>
    </row>
    <row r="63" spans="1:7" s="12" customFormat="1" ht="25.5">
      <c r="A63" s="56" t="s">
        <v>98</v>
      </c>
      <c r="B63" s="63" t="s">
        <v>45</v>
      </c>
      <c r="C63" s="51"/>
      <c r="D63" s="42">
        <v>13920.83</v>
      </c>
      <c r="E63" s="43"/>
      <c r="F63" s="43"/>
      <c r="G63" s="9">
        <v>10077.6</v>
      </c>
    </row>
    <row r="64" spans="1:7" s="12" customFormat="1" ht="15">
      <c r="A64" s="56" t="s">
        <v>99</v>
      </c>
      <c r="B64" s="81" t="s">
        <v>15</v>
      </c>
      <c r="C64" s="42"/>
      <c r="D64" s="42">
        <v>0</v>
      </c>
      <c r="E64" s="43"/>
      <c r="F64" s="43"/>
      <c r="G64" s="9">
        <v>10077.6</v>
      </c>
    </row>
    <row r="65" spans="1:7" s="14" customFormat="1" ht="30">
      <c r="A65" s="64" t="s">
        <v>34</v>
      </c>
      <c r="B65" s="65"/>
      <c r="C65" s="45" t="s">
        <v>141</v>
      </c>
      <c r="D65" s="45">
        <f>D66+D67+D68+D69</f>
        <v>1926.35</v>
      </c>
      <c r="E65" s="45">
        <f>D65/G65</f>
        <v>0.19</v>
      </c>
      <c r="F65" s="45">
        <f>E65/12</f>
        <v>0.02</v>
      </c>
      <c r="G65" s="9">
        <v>10077.6</v>
      </c>
    </row>
    <row r="66" spans="1:7" s="14" customFormat="1" ht="25.5">
      <c r="A66" s="82" t="s">
        <v>129</v>
      </c>
      <c r="B66" s="81" t="s">
        <v>44</v>
      </c>
      <c r="C66" s="46"/>
      <c r="D66" s="46">
        <v>1926.35</v>
      </c>
      <c r="E66" s="47"/>
      <c r="F66" s="47"/>
      <c r="G66" s="9"/>
    </row>
    <row r="67" spans="1:7" s="12" customFormat="1" ht="25.5">
      <c r="A67" s="56" t="s">
        <v>98</v>
      </c>
      <c r="B67" s="63" t="s">
        <v>100</v>
      </c>
      <c r="C67" s="42"/>
      <c r="D67" s="42">
        <f>E67*G67</f>
        <v>0</v>
      </c>
      <c r="E67" s="43"/>
      <c r="F67" s="43"/>
      <c r="G67" s="9">
        <v>10077.6</v>
      </c>
    </row>
    <row r="68" spans="1:7" s="12" customFormat="1" ht="15">
      <c r="A68" s="82" t="s">
        <v>101</v>
      </c>
      <c r="B68" s="63" t="s">
        <v>45</v>
      </c>
      <c r="C68" s="42"/>
      <c r="D68" s="42">
        <f>E68*G68</f>
        <v>0</v>
      </c>
      <c r="E68" s="43"/>
      <c r="F68" s="43"/>
      <c r="G68" s="9">
        <v>10077.6</v>
      </c>
    </row>
    <row r="69" spans="1:7" s="12" customFormat="1" ht="15">
      <c r="A69" s="56" t="s">
        <v>102</v>
      </c>
      <c r="B69" s="63" t="s">
        <v>15</v>
      </c>
      <c r="C69" s="42"/>
      <c r="D69" s="42">
        <f>E69*G69</f>
        <v>0</v>
      </c>
      <c r="E69" s="43"/>
      <c r="F69" s="43"/>
      <c r="G69" s="9">
        <v>10077.6</v>
      </c>
    </row>
    <row r="70" spans="1:7" s="12" customFormat="1" ht="30">
      <c r="A70" s="64" t="s">
        <v>35</v>
      </c>
      <c r="B70" s="57"/>
      <c r="C70" s="45" t="s">
        <v>142</v>
      </c>
      <c r="D70" s="45">
        <f>D72+D74</f>
        <v>0</v>
      </c>
      <c r="E70" s="45">
        <f>D70/G70</f>
        <v>0</v>
      </c>
      <c r="F70" s="45">
        <f>E70/12</f>
        <v>0</v>
      </c>
      <c r="G70" s="9">
        <v>10077.6</v>
      </c>
    </row>
    <row r="71" spans="1:7" s="12" customFormat="1" ht="15">
      <c r="A71" s="56" t="s">
        <v>103</v>
      </c>
      <c r="B71" s="57" t="s">
        <v>15</v>
      </c>
      <c r="C71" s="44"/>
      <c r="D71" s="46">
        <v>0</v>
      </c>
      <c r="E71" s="45"/>
      <c r="F71" s="45"/>
      <c r="G71" s="9">
        <v>10077.6</v>
      </c>
    </row>
    <row r="72" spans="1:7" s="12" customFormat="1" ht="15">
      <c r="A72" s="82" t="s">
        <v>104</v>
      </c>
      <c r="B72" s="63" t="s">
        <v>45</v>
      </c>
      <c r="C72" s="84"/>
      <c r="D72" s="42">
        <v>0</v>
      </c>
      <c r="E72" s="43"/>
      <c r="F72" s="43"/>
      <c r="G72" s="9">
        <v>10077.6</v>
      </c>
    </row>
    <row r="73" spans="1:7" s="12" customFormat="1" ht="15">
      <c r="A73" s="56" t="s">
        <v>105</v>
      </c>
      <c r="B73" s="63" t="s">
        <v>100</v>
      </c>
      <c r="C73" s="84"/>
      <c r="D73" s="42">
        <f>E73*G73</f>
        <v>0</v>
      </c>
      <c r="E73" s="43"/>
      <c r="F73" s="43"/>
      <c r="G73" s="9">
        <v>10077.6</v>
      </c>
    </row>
    <row r="74" spans="1:7" s="12" customFormat="1" ht="25.5">
      <c r="A74" s="56" t="s">
        <v>106</v>
      </c>
      <c r="B74" s="63" t="s">
        <v>45</v>
      </c>
      <c r="C74" s="84"/>
      <c r="D74" s="42">
        <v>0</v>
      </c>
      <c r="E74" s="48"/>
      <c r="F74" s="48"/>
      <c r="G74" s="9">
        <v>10077.6</v>
      </c>
    </row>
    <row r="75" spans="1:7" s="12" customFormat="1" ht="15">
      <c r="A75" s="64" t="s">
        <v>107</v>
      </c>
      <c r="B75" s="57"/>
      <c r="C75" s="45" t="s">
        <v>143</v>
      </c>
      <c r="D75" s="45">
        <f>D76+D77+D78+D81++D79+D80</f>
        <v>86978.15</v>
      </c>
      <c r="E75" s="45">
        <f>D75/G75</f>
        <v>8.63</v>
      </c>
      <c r="F75" s="45">
        <f>E75/12</f>
        <v>0.72</v>
      </c>
      <c r="G75" s="9">
        <v>10077.6</v>
      </c>
    </row>
    <row r="76" spans="1:7" s="12" customFormat="1" ht="15">
      <c r="A76" s="56" t="s">
        <v>32</v>
      </c>
      <c r="B76" s="57" t="s">
        <v>7</v>
      </c>
      <c r="C76" s="84"/>
      <c r="D76" s="42">
        <v>4027.32</v>
      </c>
      <c r="E76" s="43"/>
      <c r="F76" s="43"/>
      <c r="G76" s="9">
        <v>10077.6</v>
      </c>
    </row>
    <row r="77" spans="1:7" s="12" customFormat="1" ht="44.25" customHeight="1">
      <c r="A77" s="56" t="s">
        <v>108</v>
      </c>
      <c r="B77" s="57" t="s">
        <v>15</v>
      </c>
      <c r="C77" s="84"/>
      <c r="D77" s="42">
        <v>25729.72</v>
      </c>
      <c r="E77" s="43"/>
      <c r="F77" s="43"/>
      <c r="G77" s="9">
        <v>10077.6</v>
      </c>
    </row>
    <row r="78" spans="1:7" s="12" customFormat="1" ht="43.5" customHeight="1">
      <c r="A78" s="56" t="s">
        <v>109</v>
      </c>
      <c r="B78" s="57" t="s">
        <v>15</v>
      </c>
      <c r="C78" s="84"/>
      <c r="D78" s="42">
        <v>3020.43</v>
      </c>
      <c r="E78" s="43"/>
      <c r="F78" s="43"/>
      <c r="G78" s="9">
        <v>10077.6</v>
      </c>
    </row>
    <row r="79" spans="1:7" s="12" customFormat="1" ht="25.5">
      <c r="A79" s="56" t="s">
        <v>47</v>
      </c>
      <c r="B79" s="57" t="s">
        <v>10</v>
      </c>
      <c r="C79" s="84"/>
      <c r="D79" s="42">
        <v>5067.99</v>
      </c>
      <c r="E79" s="43"/>
      <c r="F79" s="43"/>
      <c r="G79" s="9">
        <v>10077.6</v>
      </c>
    </row>
    <row r="80" spans="1:7" s="12" customFormat="1" ht="21" customHeight="1">
      <c r="A80" s="56" t="s">
        <v>110</v>
      </c>
      <c r="B80" s="63" t="s">
        <v>66</v>
      </c>
      <c r="C80" s="84"/>
      <c r="D80" s="42">
        <f>E80*G80</f>
        <v>0</v>
      </c>
      <c r="E80" s="43"/>
      <c r="F80" s="43"/>
      <c r="G80" s="9">
        <v>10077.6</v>
      </c>
    </row>
    <row r="81" spans="1:7" s="12" customFormat="1" ht="54.75" customHeight="1">
      <c r="A81" s="56" t="s">
        <v>111</v>
      </c>
      <c r="B81" s="63" t="s">
        <v>61</v>
      </c>
      <c r="C81" s="84"/>
      <c r="D81" s="42">
        <v>49132.69</v>
      </c>
      <c r="E81" s="43"/>
      <c r="F81" s="43"/>
      <c r="G81" s="9">
        <v>10077.6</v>
      </c>
    </row>
    <row r="82" spans="1:7" s="12" customFormat="1" ht="15">
      <c r="A82" s="64" t="s">
        <v>36</v>
      </c>
      <c r="B82" s="57"/>
      <c r="C82" s="45" t="s">
        <v>144</v>
      </c>
      <c r="D82" s="45">
        <f>D83</f>
        <v>0</v>
      </c>
      <c r="E82" s="45">
        <f>D82/G82</f>
        <v>0</v>
      </c>
      <c r="F82" s="45">
        <f>E82/12</f>
        <v>0</v>
      </c>
      <c r="G82" s="9">
        <v>10077.6</v>
      </c>
    </row>
    <row r="83" spans="1:7" s="12" customFormat="1" ht="15">
      <c r="A83" s="56" t="s">
        <v>33</v>
      </c>
      <c r="B83" s="57" t="s">
        <v>15</v>
      </c>
      <c r="C83" s="42"/>
      <c r="D83" s="42">
        <v>0</v>
      </c>
      <c r="E83" s="43"/>
      <c r="F83" s="43"/>
      <c r="G83" s="9">
        <v>10077.6</v>
      </c>
    </row>
    <row r="84" spans="1:7" s="9" customFormat="1" ht="30">
      <c r="A84" s="64" t="s">
        <v>39</v>
      </c>
      <c r="B84" s="65"/>
      <c r="C84" s="45" t="s">
        <v>145</v>
      </c>
      <c r="D84" s="45">
        <f>D86+D85</f>
        <v>0</v>
      </c>
      <c r="E84" s="45">
        <f>D84/G84</f>
        <v>0</v>
      </c>
      <c r="F84" s="45">
        <f>E84/12</f>
        <v>0</v>
      </c>
      <c r="G84" s="9">
        <v>10077.6</v>
      </c>
    </row>
    <row r="85" spans="1:7" s="9" customFormat="1" ht="42" customHeight="1">
      <c r="A85" s="82" t="s">
        <v>112</v>
      </c>
      <c r="B85" s="63" t="s">
        <v>20</v>
      </c>
      <c r="C85" s="46"/>
      <c r="D85" s="46">
        <v>0</v>
      </c>
      <c r="E85" s="47"/>
      <c r="F85" s="47"/>
      <c r="G85" s="9">
        <v>10077.6</v>
      </c>
    </row>
    <row r="86" spans="1:7" s="12" customFormat="1" ht="34.5" customHeight="1">
      <c r="A86" s="82" t="s">
        <v>137</v>
      </c>
      <c r="B86" s="63" t="s">
        <v>61</v>
      </c>
      <c r="C86" s="42"/>
      <c r="D86" s="42">
        <v>0</v>
      </c>
      <c r="E86" s="43"/>
      <c r="F86" s="43"/>
      <c r="G86" s="9">
        <v>10077.6</v>
      </c>
    </row>
    <row r="87" spans="1:7" s="9" customFormat="1" ht="15">
      <c r="A87" s="64" t="s">
        <v>38</v>
      </c>
      <c r="B87" s="65"/>
      <c r="C87" s="45" t="s">
        <v>146</v>
      </c>
      <c r="D87" s="45">
        <f>D88+D89+D91+D90</f>
        <v>0</v>
      </c>
      <c r="E87" s="45">
        <f>D87/G87</f>
        <v>0</v>
      </c>
      <c r="F87" s="45">
        <f>E87/12</f>
        <v>0</v>
      </c>
      <c r="G87" s="9">
        <v>10077.6</v>
      </c>
    </row>
    <row r="88" spans="1:7" s="12" customFormat="1" ht="15">
      <c r="A88" s="56" t="s">
        <v>65</v>
      </c>
      <c r="B88" s="57" t="s">
        <v>43</v>
      </c>
      <c r="C88" s="42"/>
      <c r="D88" s="42">
        <v>0</v>
      </c>
      <c r="E88" s="43"/>
      <c r="F88" s="43"/>
      <c r="G88" s="9">
        <v>10077.6</v>
      </c>
    </row>
    <row r="89" spans="1:7" s="12" customFormat="1" ht="15">
      <c r="A89" s="56" t="s">
        <v>46</v>
      </c>
      <c r="B89" s="57" t="s">
        <v>43</v>
      </c>
      <c r="C89" s="42"/>
      <c r="D89" s="42">
        <v>0</v>
      </c>
      <c r="E89" s="43"/>
      <c r="F89" s="43"/>
      <c r="G89" s="9">
        <v>10077.6</v>
      </c>
    </row>
    <row r="90" spans="1:7" s="12" customFormat="1" ht="28.5" customHeight="1">
      <c r="A90" s="56" t="s">
        <v>130</v>
      </c>
      <c r="B90" s="63" t="s">
        <v>45</v>
      </c>
      <c r="C90" s="42"/>
      <c r="D90" s="42">
        <v>0</v>
      </c>
      <c r="E90" s="43"/>
      <c r="F90" s="43"/>
      <c r="G90" s="9"/>
    </row>
    <row r="91" spans="1:7" s="12" customFormat="1" ht="23.25" customHeight="1">
      <c r="A91" s="56" t="s">
        <v>49</v>
      </c>
      <c r="B91" s="57" t="s">
        <v>43</v>
      </c>
      <c r="C91" s="42"/>
      <c r="D91" s="42">
        <v>0</v>
      </c>
      <c r="E91" s="43"/>
      <c r="F91" s="43"/>
      <c r="G91" s="9">
        <v>10077.6</v>
      </c>
    </row>
    <row r="92" spans="1:7" s="9" customFormat="1" ht="204.75" thickBot="1">
      <c r="A92" s="67" t="s">
        <v>147</v>
      </c>
      <c r="B92" s="65" t="s">
        <v>10</v>
      </c>
      <c r="C92" s="49"/>
      <c r="D92" s="50">
        <f>E92*G92</f>
        <v>120931.2</v>
      </c>
      <c r="E92" s="50">
        <f>12*F92</f>
        <v>12</v>
      </c>
      <c r="F92" s="50">
        <v>1</v>
      </c>
      <c r="G92" s="9">
        <v>10077.6</v>
      </c>
    </row>
    <row r="93" spans="1:8" s="12" customFormat="1" ht="19.5" thickBot="1">
      <c r="A93" s="31" t="s">
        <v>59</v>
      </c>
      <c r="B93" s="32" t="s">
        <v>9</v>
      </c>
      <c r="C93" s="16"/>
      <c r="D93" s="49">
        <f>E93*G93</f>
        <v>229769.28</v>
      </c>
      <c r="E93" s="49">
        <f>12*F93</f>
        <v>22.8</v>
      </c>
      <c r="F93" s="49">
        <v>1.9</v>
      </c>
      <c r="G93" s="9">
        <v>10077.6</v>
      </c>
      <c r="H93" s="83"/>
    </row>
    <row r="94" spans="1:7" s="9" customFormat="1" ht="20.25" thickBot="1">
      <c r="A94" s="37" t="s">
        <v>29</v>
      </c>
      <c r="B94" s="38"/>
      <c r="C94" s="70"/>
      <c r="D94" s="52">
        <f>D92+D87+D84+D82+D75+D70+D65+D51+D50+D49+D48+D47+D46+D39+D38+D27+D14+D93+D40</f>
        <v>1727825.52</v>
      </c>
      <c r="E94" s="52">
        <f>E92+E87+E84+E82+E75+E70+E65+E51+E50+E49+E48+E47+E46+E39+E38+E27+E14+E93+E40</f>
        <v>171.46</v>
      </c>
      <c r="F94" s="52">
        <f>F92+F87+F84+F82+F75+F70+F65+F51+F50+F49+F48+F47+F46+F39+F38+F27+F14+F93+F40</f>
        <v>14.3</v>
      </c>
      <c r="G94" s="9">
        <v>10077.6</v>
      </c>
    </row>
    <row r="95" spans="1:7" s="20" customFormat="1" ht="15">
      <c r="A95" s="19"/>
      <c r="D95" s="53"/>
      <c r="E95" s="53"/>
      <c r="F95" s="53"/>
      <c r="G95" s="9">
        <v>10077.6</v>
      </c>
    </row>
    <row r="96" spans="1:7" s="20" customFormat="1" ht="15">
      <c r="A96" s="19"/>
      <c r="D96" s="53"/>
      <c r="E96" s="53"/>
      <c r="F96" s="53"/>
      <c r="G96" s="9">
        <v>10077.6</v>
      </c>
    </row>
    <row r="97" spans="1:7" s="20" customFormat="1" ht="15">
      <c r="A97" s="19"/>
      <c r="D97" s="53"/>
      <c r="E97" s="53"/>
      <c r="F97" s="53"/>
      <c r="G97" s="9">
        <v>10077.6</v>
      </c>
    </row>
    <row r="98" spans="1:7" s="20" customFormat="1" ht="15.75" thickBot="1">
      <c r="A98" s="19"/>
      <c r="D98" s="53"/>
      <c r="E98" s="53"/>
      <c r="F98" s="53"/>
      <c r="G98" s="9">
        <v>10077.6</v>
      </c>
    </row>
    <row r="99" spans="1:7" s="20" customFormat="1" ht="19.5">
      <c r="A99" s="72" t="s">
        <v>28</v>
      </c>
      <c r="B99" s="73"/>
      <c r="C99" s="74"/>
      <c r="D99" s="75">
        <f>D100+D101+D102+D103+D104+D105</f>
        <v>429692.39</v>
      </c>
      <c r="E99" s="75">
        <f>E100+E101+E102+E103+E104+E105</f>
        <v>42.63</v>
      </c>
      <c r="F99" s="75">
        <f>F100+F101+F102+F103+F104+F105</f>
        <v>3.55</v>
      </c>
      <c r="G99" s="9">
        <v>10077.6</v>
      </c>
    </row>
    <row r="100" spans="1:7" s="58" customFormat="1" ht="15">
      <c r="A100" s="56" t="s">
        <v>119</v>
      </c>
      <c r="B100" s="57"/>
      <c r="C100" s="42"/>
      <c r="D100" s="42">
        <v>68257.39</v>
      </c>
      <c r="E100" s="79">
        <f aca="true" t="shared" si="0" ref="E100:E105">D100/G100</f>
        <v>6.77</v>
      </c>
      <c r="F100" s="79">
        <f>E100/12</f>
        <v>0.56</v>
      </c>
      <c r="G100" s="9">
        <v>10077.6</v>
      </c>
    </row>
    <row r="101" spans="1:7" s="58" customFormat="1" ht="15">
      <c r="A101" s="56" t="s">
        <v>121</v>
      </c>
      <c r="B101" s="57"/>
      <c r="C101" s="42"/>
      <c r="D101" s="42">
        <v>4978.99</v>
      </c>
      <c r="E101" s="79">
        <f t="shared" si="0"/>
        <v>0.49</v>
      </c>
      <c r="F101" s="79">
        <f>E101/12</f>
        <v>0.04</v>
      </c>
      <c r="G101" s="9">
        <v>10077.6</v>
      </c>
    </row>
    <row r="102" spans="1:7" s="58" customFormat="1" ht="15">
      <c r="A102" s="56" t="s">
        <v>122</v>
      </c>
      <c r="B102" s="57"/>
      <c r="C102" s="42"/>
      <c r="D102" s="42">
        <v>10008.99</v>
      </c>
      <c r="E102" s="79">
        <f t="shared" si="0"/>
        <v>0.99</v>
      </c>
      <c r="F102" s="79">
        <f>E102/12</f>
        <v>0.08</v>
      </c>
      <c r="G102" s="9">
        <v>10077.6</v>
      </c>
    </row>
    <row r="103" spans="1:7" s="58" customFormat="1" ht="15">
      <c r="A103" s="56" t="s">
        <v>123</v>
      </c>
      <c r="B103" s="57"/>
      <c r="C103" s="42"/>
      <c r="D103" s="42">
        <v>1448.5</v>
      </c>
      <c r="E103" s="79">
        <f t="shared" si="0"/>
        <v>0.14</v>
      </c>
      <c r="F103" s="79">
        <f>E103/12</f>
        <v>0.01</v>
      </c>
      <c r="G103" s="9">
        <v>10077.6</v>
      </c>
    </row>
    <row r="104" spans="1:7" s="58" customFormat="1" ht="32.25" customHeight="1">
      <c r="A104" s="56" t="s">
        <v>124</v>
      </c>
      <c r="B104" s="57"/>
      <c r="C104" s="42"/>
      <c r="D104" s="42">
        <v>70308.39</v>
      </c>
      <c r="E104" s="79">
        <f t="shared" si="0"/>
        <v>6.98</v>
      </c>
      <c r="F104" s="79">
        <f>E104/12</f>
        <v>0.58</v>
      </c>
      <c r="G104" s="9">
        <v>10077.6</v>
      </c>
    </row>
    <row r="105" spans="1:7" s="58" customFormat="1" ht="31.5" customHeight="1">
      <c r="A105" s="56" t="s">
        <v>148</v>
      </c>
      <c r="B105" s="57"/>
      <c r="C105" s="42"/>
      <c r="D105" s="42">
        <v>274690.13</v>
      </c>
      <c r="E105" s="79">
        <f t="shared" si="0"/>
        <v>27.26</v>
      </c>
      <c r="F105" s="79">
        <f>E105/12+0.01</f>
        <v>2.28</v>
      </c>
      <c r="G105" s="9">
        <v>10077.6</v>
      </c>
    </row>
    <row r="106" spans="1:6" s="20" customFormat="1" ht="12.75">
      <c r="A106" s="19"/>
      <c r="D106" s="53"/>
      <c r="E106" s="53"/>
      <c r="F106" s="53"/>
    </row>
    <row r="107" spans="1:6" s="20" customFormat="1" ht="12.75">
      <c r="A107" s="19"/>
      <c r="D107" s="53"/>
      <c r="E107" s="53"/>
      <c r="F107" s="53"/>
    </row>
    <row r="108" spans="1:6" s="20" customFormat="1" ht="12.75">
      <c r="A108" s="19"/>
      <c r="D108" s="53"/>
      <c r="E108" s="53"/>
      <c r="F108" s="53"/>
    </row>
    <row r="109" spans="1:6" s="20" customFormat="1" ht="13.5" thickBot="1">
      <c r="A109" s="19"/>
      <c r="D109" s="53"/>
      <c r="E109" s="53"/>
      <c r="F109" s="53"/>
    </row>
    <row r="110" spans="1:6" s="20" customFormat="1" ht="20.25" thickBot="1">
      <c r="A110" s="39" t="s">
        <v>149</v>
      </c>
      <c r="B110" s="40"/>
      <c r="C110" s="71"/>
      <c r="D110" s="54">
        <f>D94+D99</f>
        <v>2157517.91</v>
      </c>
      <c r="E110" s="54">
        <f>E94+E99</f>
        <v>214.09</v>
      </c>
      <c r="F110" s="55">
        <f>F94+F99</f>
        <v>17.85</v>
      </c>
    </row>
    <row r="111" spans="1:6" s="20" customFormat="1" ht="12.75">
      <c r="A111" s="19"/>
      <c r="F111" s="21"/>
    </row>
    <row r="112" spans="1:6" s="20" customFormat="1" ht="12.75">
      <c r="A112" s="19"/>
      <c r="F112" s="21"/>
    </row>
    <row r="113" spans="1:7" s="20" customFormat="1" ht="24.75" customHeight="1">
      <c r="A113" s="64" t="s">
        <v>89</v>
      </c>
      <c r="B113" s="65" t="s">
        <v>9</v>
      </c>
      <c r="C113" s="49" t="s">
        <v>138</v>
      </c>
      <c r="D113" s="49">
        <v>398228.3</v>
      </c>
      <c r="E113" s="49">
        <f>D113/G113</f>
        <v>39.52</v>
      </c>
      <c r="F113" s="49">
        <f>E113/12</f>
        <v>3.29</v>
      </c>
      <c r="G113" s="20">
        <v>10077.6</v>
      </c>
    </row>
    <row r="114" spans="1:6" s="20" customFormat="1" ht="12.75">
      <c r="A114" s="19"/>
      <c r="F114" s="21"/>
    </row>
    <row r="115" spans="1:6" s="20" customFormat="1" ht="13.5" thickBot="1">
      <c r="A115" s="19"/>
      <c r="F115" s="21"/>
    </row>
    <row r="116" spans="1:6" s="20" customFormat="1" ht="20.25" thickBot="1">
      <c r="A116" s="39" t="s">
        <v>150</v>
      </c>
      <c r="B116" s="85"/>
      <c r="C116" s="86"/>
      <c r="D116" s="87">
        <f>D110+D113</f>
        <v>2555746.21</v>
      </c>
      <c r="E116" s="87">
        <f>E110+E113</f>
        <v>253.61</v>
      </c>
      <c r="F116" s="87">
        <f>F110+F113</f>
        <v>21.14</v>
      </c>
    </row>
    <row r="117" spans="1:6" s="20" customFormat="1" ht="12.75">
      <c r="A117" s="19"/>
      <c r="F117" s="21"/>
    </row>
    <row r="118" spans="1:6" s="17" customFormat="1" ht="18.75">
      <c r="A118" s="22"/>
      <c r="B118" s="23"/>
      <c r="C118" s="24"/>
      <c r="D118" s="24"/>
      <c r="E118" s="24"/>
      <c r="F118" s="25"/>
    </row>
    <row r="119" spans="1:6" s="18" customFormat="1" ht="19.5">
      <c r="A119" s="26"/>
      <c r="B119" s="27"/>
      <c r="C119" s="28"/>
      <c r="D119" s="28"/>
      <c r="E119" s="28"/>
      <c r="F119" s="29"/>
    </row>
    <row r="120" spans="1:4" s="20" customFormat="1" ht="14.25">
      <c r="A120" s="104" t="s">
        <v>26</v>
      </c>
      <c r="B120" s="104"/>
      <c r="C120" s="104"/>
      <c r="D120" s="104"/>
    </row>
    <row r="121" spans="1:6" s="20" customFormat="1" ht="12.75">
      <c r="A121" s="19" t="s">
        <v>27</v>
      </c>
      <c r="F121" s="21"/>
    </row>
    <row r="122" s="20" customFormat="1" ht="12.75">
      <c r="F122" s="21"/>
    </row>
    <row r="123" s="20" customFormat="1" ht="12.75">
      <c r="F123" s="21"/>
    </row>
    <row r="124" s="20" customFormat="1" ht="12.75">
      <c r="F124" s="21"/>
    </row>
    <row r="125" s="20" customFormat="1" ht="12.75">
      <c r="F125" s="21"/>
    </row>
    <row r="126" s="20" customFormat="1" ht="12.75">
      <c r="F126" s="21"/>
    </row>
    <row r="127" s="20" customFormat="1" ht="12.75">
      <c r="F127" s="21"/>
    </row>
    <row r="128" s="20" customFormat="1" ht="12.75">
      <c r="F128" s="21"/>
    </row>
    <row r="129" s="20" customFormat="1" ht="12.75">
      <c r="F129" s="21"/>
    </row>
    <row r="130" s="20" customFormat="1" ht="12.75">
      <c r="F130" s="21"/>
    </row>
    <row r="131" s="20" customFormat="1" ht="12.75">
      <c r="F131" s="21"/>
    </row>
    <row r="132" s="20" customFormat="1" ht="12.75">
      <c r="F132" s="21"/>
    </row>
    <row r="133" s="20" customFormat="1" ht="12.75">
      <c r="F133" s="21"/>
    </row>
  </sheetData>
  <sheetProtection/>
  <mergeCells count="12">
    <mergeCell ref="A1:F1"/>
    <mergeCell ref="B2:F2"/>
    <mergeCell ref="B3:F3"/>
    <mergeCell ref="B4:F4"/>
    <mergeCell ref="A5:F5"/>
    <mergeCell ref="A6:F6"/>
    <mergeCell ref="A7:F7"/>
    <mergeCell ref="A8:F8"/>
    <mergeCell ref="A9:F9"/>
    <mergeCell ref="A10:F10"/>
    <mergeCell ref="A13:F13"/>
    <mergeCell ref="A120:D120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1"/>
  <sheetViews>
    <sheetView tabSelected="1" zoomScale="75" zoomScaleNormal="75" zoomScalePageLayoutView="0" workbookViewId="0" topLeftCell="A1">
      <selection activeCell="F129" sqref="F129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7.75390625" style="1" customWidth="1"/>
    <col min="5" max="5" width="13.875" style="1" customWidth="1"/>
    <col min="6" max="6" width="20.875" style="30" customWidth="1"/>
    <col min="7" max="10" width="15.375" style="1" customWidth="1"/>
    <col min="11" max="16384" width="9.125" style="1" customWidth="1"/>
  </cols>
  <sheetData>
    <row r="1" spans="1:6" ht="16.5" customHeight="1">
      <c r="A1" s="88" t="s">
        <v>134</v>
      </c>
      <c r="B1" s="89"/>
      <c r="C1" s="89"/>
      <c r="D1" s="89"/>
      <c r="E1" s="89"/>
      <c r="F1" s="89"/>
    </row>
    <row r="2" spans="2:6" ht="12.75" customHeight="1">
      <c r="B2" s="90"/>
      <c r="C2" s="90"/>
      <c r="D2" s="90"/>
      <c r="E2" s="89"/>
      <c r="F2" s="89"/>
    </row>
    <row r="3" spans="1:6" ht="20.25" customHeight="1">
      <c r="A3" s="41" t="s">
        <v>69</v>
      </c>
      <c r="B3" s="90" t="s">
        <v>0</v>
      </c>
      <c r="C3" s="90"/>
      <c r="D3" s="90"/>
      <c r="E3" s="89"/>
      <c r="F3" s="89"/>
    </row>
    <row r="4" spans="2:6" ht="14.25" customHeight="1">
      <c r="B4" s="90" t="s">
        <v>135</v>
      </c>
      <c r="C4" s="90"/>
      <c r="D4" s="90"/>
      <c r="E4" s="89"/>
      <c r="F4" s="89"/>
    </row>
    <row r="5" spans="1:6" ht="39.75" customHeight="1">
      <c r="A5" s="91"/>
      <c r="B5" s="92"/>
      <c r="C5" s="92"/>
      <c r="D5" s="92"/>
      <c r="E5" s="92"/>
      <c r="F5" s="92"/>
    </row>
    <row r="6" spans="1:6" ht="21.75" customHeight="1">
      <c r="A6" s="93" t="s">
        <v>70</v>
      </c>
      <c r="B6" s="93"/>
      <c r="C6" s="93"/>
      <c r="D6" s="93"/>
      <c r="E6" s="93"/>
      <c r="F6" s="93"/>
    </row>
    <row r="7" spans="1:6" s="2" customFormat="1" ht="22.5" customHeight="1">
      <c r="A7" s="94" t="s">
        <v>1</v>
      </c>
      <c r="B7" s="94"/>
      <c r="C7" s="94"/>
      <c r="D7" s="94"/>
      <c r="E7" s="95"/>
      <c r="F7" s="95"/>
    </row>
    <row r="8" spans="1:6" s="3" customFormat="1" ht="18.75" customHeight="1">
      <c r="A8" s="94" t="s">
        <v>68</v>
      </c>
      <c r="B8" s="94"/>
      <c r="C8" s="94"/>
      <c r="D8" s="94"/>
      <c r="E8" s="95"/>
      <c r="F8" s="95"/>
    </row>
    <row r="9" spans="1:6" s="4" customFormat="1" ht="17.25" customHeight="1">
      <c r="A9" s="96" t="s">
        <v>48</v>
      </c>
      <c r="B9" s="96"/>
      <c r="C9" s="96"/>
      <c r="D9" s="96"/>
      <c r="E9" s="97"/>
      <c r="F9" s="97"/>
    </row>
    <row r="10" spans="1:6" s="3" customFormat="1" ht="30" customHeight="1" thickBot="1">
      <c r="A10" s="98" t="s">
        <v>50</v>
      </c>
      <c r="B10" s="98"/>
      <c r="C10" s="98"/>
      <c r="D10" s="98"/>
      <c r="E10" s="99"/>
      <c r="F10" s="99"/>
    </row>
    <row r="11" spans="1:6" s="9" customFormat="1" ht="139.5" customHeight="1" thickBot="1">
      <c r="A11" s="5" t="s">
        <v>2</v>
      </c>
      <c r="B11" s="6" t="s">
        <v>3</v>
      </c>
      <c r="C11" s="7" t="s">
        <v>78</v>
      </c>
      <c r="D11" s="7" t="s">
        <v>30</v>
      </c>
      <c r="E11" s="7" t="s">
        <v>4</v>
      </c>
      <c r="F11" s="8" t="s">
        <v>5</v>
      </c>
    </row>
    <row r="12" spans="1:6" s="12" customFormat="1" ht="12.75">
      <c r="A12" s="10">
        <v>1</v>
      </c>
      <c r="B12" s="11">
        <v>2</v>
      </c>
      <c r="C12" s="33"/>
      <c r="D12" s="33"/>
      <c r="E12" s="34">
        <v>3</v>
      </c>
      <c r="F12" s="35">
        <v>4</v>
      </c>
    </row>
    <row r="13" spans="1:6" s="12" customFormat="1" ht="49.5" customHeight="1">
      <c r="A13" s="100" t="s">
        <v>6</v>
      </c>
      <c r="B13" s="101"/>
      <c r="C13" s="101"/>
      <c r="D13" s="101"/>
      <c r="E13" s="102"/>
      <c r="F13" s="103"/>
    </row>
    <row r="14" spans="1:7" s="9" customFormat="1" ht="20.25" customHeight="1">
      <c r="A14" s="61" t="s">
        <v>62</v>
      </c>
      <c r="B14" s="65" t="s">
        <v>7</v>
      </c>
      <c r="C14" s="69" t="s">
        <v>125</v>
      </c>
      <c r="D14" s="44">
        <f>E14*G14</f>
        <v>391817.09</v>
      </c>
      <c r="E14" s="45">
        <f>F14*12</f>
        <v>38.88</v>
      </c>
      <c r="F14" s="45">
        <f>F24+F26</f>
        <v>3.24</v>
      </c>
      <c r="G14" s="9">
        <v>10077.6</v>
      </c>
    </row>
    <row r="15" spans="1:6" s="9" customFormat="1" ht="28.5" customHeight="1">
      <c r="A15" s="80" t="s">
        <v>51</v>
      </c>
      <c r="B15" s="68" t="s">
        <v>52</v>
      </c>
      <c r="C15" s="69"/>
      <c r="D15" s="44"/>
      <c r="E15" s="45"/>
      <c r="F15" s="45"/>
    </row>
    <row r="16" spans="1:6" s="9" customFormat="1" ht="20.25" customHeight="1">
      <c r="A16" s="80" t="s">
        <v>53</v>
      </c>
      <c r="B16" s="68" t="s">
        <v>52</v>
      </c>
      <c r="C16" s="69"/>
      <c r="D16" s="44"/>
      <c r="E16" s="45"/>
      <c r="F16" s="45"/>
    </row>
    <row r="17" spans="1:6" s="9" customFormat="1" ht="123.75" customHeight="1">
      <c r="A17" s="80" t="s">
        <v>71</v>
      </c>
      <c r="B17" s="68" t="s">
        <v>20</v>
      </c>
      <c r="C17" s="69"/>
      <c r="D17" s="44"/>
      <c r="E17" s="45"/>
      <c r="F17" s="45"/>
    </row>
    <row r="18" spans="1:6" s="9" customFormat="1" ht="20.25" customHeight="1">
      <c r="A18" s="80" t="s">
        <v>72</v>
      </c>
      <c r="B18" s="68" t="s">
        <v>52</v>
      </c>
      <c r="C18" s="69"/>
      <c r="D18" s="44"/>
      <c r="E18" s="45"/>
      <c r="F18" s="45"/>
    </row>
    <row r="19" spans="1:6" s="9" customFormat="1" ht="20.25" customHeight="1">
      <c r="A19" s="80" t="s">
        <v>73</v>
      </c>
      <c r="B19" s="68" t="s">
        <v>52</v>
      </c>
      <c r="C19" s="69"/>
      <c r="D19" s="44"/>
      <c r="E19" s="45"/>
      <c r="F19" s="45"/>
    </row>
    <row r="20" spans="1:6" s="9" customFormat="1" ht="29.25" customHeight="1">
      <c r="A20" s="80" t="s">
        <v>74</v>
      </c>
      <c r="B20" s="68" t="s">
        <v>10</v>
      </c>
      <c r="C20" s="46"/>
      <c r="D20" s="46"/>
      <c r="E20" s="47"/>
      <c r="F20" s="47"/>
    </row>
    <row r="21" spans="1:6" s="9" customFormat="1" ht="15">
      <c r="A21" s="80" t="s">
        <v>75</v>
      </c>
      <c r="B21" s="68" t="s">
        <v>12</v>
      </c>
      <c r="C21" s="46"/>
      <c r="D21" s="46"/>
      <c r="E21" s="47"/>
      <c r="F21" s="47"/>
    </row>
    <row r="22" spans="1:6" s="9" customFormat="1" ht="15">
      <c r="A22" s="80" t="s">
        <v>76</v>
      </c>
      <c r="B22" s="68" t="s">
        <v>52</v>
      </c>
      <c r="C22" s="46"/>
      <c r="D22" s="46"/>
      <c r="E22" s="47"/>
      <c r="F22" s="47"/>
    </row>
    <row r="23" spans="1:6" s="9" customFormat="1" ht="15">
      <c r="A23" s="80" t="s">
        <v>77</v>
      </c>
      <c r="B23" s="68" t="s">
        <v>15</v>
      </c>
      <c r="C23" s="46"/>
      <c r="D23" s="46"/>
      <c r="E23" s="47"/>
      <c r="F23" s="47"/>
    </row>
    <row r="24" spans="1:7" s="9" customFormat="1" ht="15">
      <c r="A24" s="61" t="s">
        <v>63</v>
      </c>
      <c r="B24" s="62"/>
      <c r="C24" s="44"/>
      <c r="D24" s="44"/>
      <c r="E24" s="45"/>
      <c r="F24" s="45">
        <v>3.24</v>
      </c>
      <c r="G24" s="9">
        <v>10077.6</v>
      </c>
    </row>
    <row r="25" spans="1:7" s="9" customFormat="1" ht="15">
      <c r="A25" s="59" t="s">
        <v>60</v>
      </c>
      <c r="B25" s="60" t="s">
        <v>52</v>
      </c>
      <c r="C25" s="46"/>
      <c r="D25" s="46"/>
      <c r="E25" s="47"/>
      <c r="F25" s="47">
        <v>0</v>
      </c>
      <c r="G25" s="9">
        <v>10077.6</v>
      </c>
    </row>
    <row r="26" spans="1:7" s="9" customFormat="1" ht="15">
      <c r="A26" s="61" t="s">
        <v>63</v>
      </c>
      <c r="B26" s="62"/>
      <c r="C26" s="44"/>
      <c r="D26" s="44"/>
      <c r="E26" s="45"/>
      <c r="F26" s="45">
        <f>F25</f>
        <v>0</v>
      </c>
      <c r="G26" s="9">
        <v>10077.6</v>
      </c>
    </row>
    <row r="27" spans="1:7" s="9" customFormat="1" ht="30">
      <c r="A27" s="61" t="s">
        <v>8</v>
      </c>
      <c r="B27" s="62" t="s">
        <v>9</v>
      </c>
      <c r="C27" s="44" t="s">
        <v>126</v>
      </c>
      <c r="D27" s="44">
        <f>E27*G27</f>
        <v>314421.12</v>
      </c>
      <c r="E27" s="45">
        <f>F27*12</f>
        <v>31.2</v>
      </c>
      <c r="F27" s="45">
        <v>2.6</v>
      </c>
      <c r="G27" s="9">
        <v>10077.6</v>
      </c>
    </row>
    <row r="28" spans="1:7" s="36" customFormat="1" ht="15">
      <c r="A28" s="80" t="s">
        <v>79</v>
      </c>
      <c r="B28" s="68" t="s">
        <v>9</v>
      </c>
      <c r="C28" s="44"/>
      <c r="D28" s="44"/>
      <c r="E28" s="45"/>
      <c r="F28" s="45"/>
      <c r="G28" s="9">
        <v>10077.6</v>
      </c>
    </row>
    <row r="29" spans="1:7" s="36" customFormat="1" ht="15">
      <c r="A29" s="80" t="s">
        <v>80</v>
      </c>
      <c r="B29" s="68" t="s">
        <v>81</v>
      </c>
      <c r="C29" s="44"/>
      <c r="D29" s="44"/>
      <c r="E29" s="45"/>
      <c r="F29" s="45"/>
      <c r="G29" s="9">
        <v>10077.6</v>
      </c>
    </row>
    <row r="30" spans="1:7" s="36" customFormat="1" ht="15">
      <c r="A30" s="80" t="s">
        <v>82</v>
      </c>
      <c r="B30" s="68" t="s">
        <v>83</v>
      </c>
      <c r="C30" s="44"/>
      <c r="D30" s="44"/>
      <c r="E30" s="45"/>
      <c r="F30" s="45"/>
      <c r="G30" s="9">
        <v>10077.6</v>
      </c>
    </row>
    <row r="31" spans="1:7" s="36" customFormat="1" ht="15">
      <c r="A31" s="80" t="s">
        <v>54</v>
      </c>
      <c r="B31" s="68" t="s">
        <v>9</v>
      </c>
      <c r="C31" s="44"/>
      <c r="D31" s="44"/>
      <c r="E31" s="45"/>
      <c r="F31" s="45"/>
      <c r="G31" s="9">
        <v>10077.6</v>
      </c>
    </row>
    <row r="32" spans="1:7" s="36" customFormat="1" ht="25.5">
      <c r="A32" s="80" t="s">
        <v>55</v>
      </c>
      <c r="B32" s="68" t="s">
        <v>10</v>
      </c>
      <c r="C32" s="44"/>
      <c r="D32" s="44"/>
      <c r="E32" s="45"/>
      <c r="F32" s="45"/>
      <c r="G32" s="9">
        <v>10077.6</v>
      </c>
    </row>
    <row r="33" spans="1:7" s="36" customFormat="1" ht="20.25" customHeight="1">
      <c r="A33" s="80" t="s">
        <v>84</v>
      </c>
      <c r="B33" s="68" t="s">
        <v>9</v>
      </c>
      <c r="C33" s="44"/>
      <c r="D33" s="44"/>
      <c r="E33" s="45"/>
      <c r="F33" s="45"/>
      <c r="G33" s="9">
        <v>10077.6</v>
      </c>
    </row>
    <row r="34" spans="1:7" s="36" customFormat="1" ht="15">
      <c r="A34" s="80" t="s">
        <v>85</v>
      </c>
      <c r="B34" s="68" t="s">
        <v>9</v>
      </c>
      <c r="C34" s="44"/>
      <c r="D34" s="44"/>
      <c r="E34" s="45"/>
      <c r="F34" s="45"/>
      <c r="G34" s="9">
        <v>10077.6</v>
      </c>
    </row>
    <row r="35" spans="1:7" s="36" customFormat="1" ht="25.5">
      <c r="A35" s="80" t="s">
        <v>86</v>
      </c>
      <c r="B35" s="68" t="s">
        <v>56</v>
      </c>
      <c r="C35" s="44"/>
      <c r="D35" s="44"/>
      <c r="E35" s="45"/>
      <c r="F35" s="45"/>
      <c r="G35" s="9">
        <v>10077.6</v>
      </c>
    </row>
    <row r="36" spans="1:7" s="36" customFormat="1" ht="25.5">
      <c r="A36" s="80" t="s">
        <v>87</v>
      </c>
      <c r="B36" s="68" t="s">
        <v>10</v>
      </c>
      <c r="C36" s="44"/>
      <c r="D36" s="44"/>
      <c r="E36" s="45"/>
      <c r="F36" s="45"/>
      <c r="G36" s="9">
        <v>10077.6</v>
      </c>
    </row>
    <row r="37" spans="1:7" s="36" customFormat="1" ht="25.5">
      <c r="A37" s="80" t="s">
        <v>88</v>
      </c>
      <c r="B37" s="68" t="s">
        <v>9</v>
      </c>
      <c r="C37" s="44"/>
      <c r="D37" s="44"/>
      <c r="E37" s="45"/>
      <c r="F37" s="45"/>
      <c r="G37" s="9">
        <v>10077.6</v>
      </c>
    </row>
    <row r="38" spans="1:7" s="14" customFormat="1" ht="21.75" customHeight="1">
      <c r="A38" s="64" t="s">
        <v>11</v>
      </c>
      <c r="B38" s="65" t="s">
        <v>12</v>
      </c>
      <c r="C38" s="44" t="s">
        <v>125</v>
      </c>
      <c r="D38" s="44">
        <f>E38*G38</f>
        <v>100372.9</v>
      </c>
      <c r="E38" s="45">
        <f>F38*12</f>
        <v>9.96</v>
      </c>
      <c r="F38" s="45">
        <v>0.83</v>
      </c>
      <c r="G38" s="9">
        <v>10077.6</v>
      </c>
    </row>
    <row r="39" spans="1:7" s="9" customFormat="1" ht="21" customHeight="1">
      <c r="A39" s="64" t="s">
        <v>13</v>
      </c>
      <c r="B39" s="65" t="s">
        <v>14</v>
      </c>
      <c r="C39" s="44" t="s">
        <v>125</v>
      </c>
      <c r="D39" s="44">
        <f>E39*G39</f>
        <v>326514.24</v>
      </c>
      <c r="E39" s="45">
        <f>F39*12</f>
        <v>32.4</v>
      </c>
      <c r="F39" s="45">
        <v>2.7</v>
      </c>
      <c r="G39" s="9">
        <v>10077.6</v>
      </c>
    </row>
    <row r="40" spans="1:7" s="9" customFormat="1" ht="21" customHeight="1">
      <c r="A40" s="64" t="s">
        <v>89</v>
      </c>
      <c r="B40" s="65" t="s">
        <v>9</v>
      </c>
      <c r="C40" s="44" t="s">
        <v>138</v>
      </c>
      <c r="D40" s="44">
        <v>0</v>
      </c>
      <c r="E40" s="45">
        <f>D40/G40</f>
        <v>0</v>
      </c>
      <c r="F40" s="45">
        <f>E40/12</f>
        <v>0</v>
      </c>
      <c r="G40" s="9">
        <v>10077.6</v>
      </c>
    </row>
    <row r="41" spans="1:7" s="9" customFormat="1" ht="21" customHeight="1">
      <c r="A41" s="80" t="s">
        <v>90</v>
      </c>
      <c r="B41" s="68" t="s">
        <v>20</v>
      </c>
      <c r="C41" s="44"/>
      <c r="D41" s="44"/>
      <c r="E41" s="45"/>
      <c r="F41" s="45"/>
      <c r="G41" s="9">
        <v>10077.6</v>
      </c>
    </row>
    <row r="42" spans="1:7" s="9" customFormat="1" ht="21" customHeight="1">
      <c r="A42" s="80" t="s">
        <v>91</v>
      </c>
      <c r="B42" s="68" t="s">
        <v>15</v>
      </c>
      <c r="C42" s="44"/>
      <c r="D42" s="44"/>
      <c r="E42" s="45"/>
      <c r="F42" s="45"/>
      <c r="G42" s="9">
        <v>10077.6</v>
      </c>
    </row>
    <row r="43" spans="1:7" s="9" customFormat="1" ht="21" customHeight="1">
      <c r="A43" s="80" t="s">
        <v>92</v>
      </c>
      <c r="B43" s="68" t="s">
        <v>93</v>
      </c>
      <c r="C43" s="44"/>
      <c r="D43" s="44"/>
      <c r="E43" s="45"/>
      <c r="F43" s="45"/>
      <c r="G43" s="9">
        <v>10077.6</v>
      </c>
    </row>
    <row r="44" spans="1:7" s="9" customFormat="1" ht="21" customHeight="1">
      <c r="A44" s="80" t="s">
        <v>94</v>
      </c>
      <c r="B44" s="68" t="s">
        <v>95</v>
      </c>
      <c r="C44" s="44"/>
      <c r="D44" s="44"/>
      <c r="E44" s="45"/>
      <c r="F44" s="45"/>
      <c r="G44" s="9">
        <v>10077.6</v>
      </c>
    </row>
    <row r="45" spans="1:7" s="9" customFormat="1" ht="21" customHeight="1">
      <c r="A45" s="80" t="s">
        <v>96</v>
      </c>
      <c r="B45" s="68" t="s">
        <v>93</v>
      </c>
      <c r="C45" s="44"/>
      <c r="D45" s="44"/>
      <c r="E45" s="45"/>
      <c r="F45" s="45"/>
      <c r="G45" s="9">
        <v>10077.6</v>
      </c>
    </row>
    <row r="46" spans="1:7" s="12" customFormat="1" ht="35.25" customHeight="1">
      <c r="A46" s="64" t="s">
        <v>97</v>
      </c>
      <c r="B46" s="65" t="s">
        <v>7</v>
      </c>
      <c r="C46" s="44" t="s">
        <v>127</v>
      </c>
      <c r="D46" s="44">
        <v>4493.56</v>
      </c>
      <c r="E46" s="45">
        <f>D46/G46</f>
        <v>0.45</v>
      </c>
      <c r="F46" s="45">
        <f>E46/12</f>
        <v>0.04</v>
      </c>
      <c r="G46" s="9">
        <v>10077.6</v>
      </c>
    </row>
    <row r="47" spans="1:7" s="12" customFormat="1" ht="45">
      <c r="A47" s="64" t="s">
        <v>128</v>
      </c>
      <c r="B47" s="65" t="s">
        <v>7</v>
      </c>
      <c r="C47" s="44" t="s">
        <v>127</v>
      </c>
      <c r="D47" s="44">
        <v>18723.21</v>
      </c>
      <c r="E47" s="45">
        <f>D47/G47</f>
        <v>1.86</v>
      </c>
      <c r="F47" s="45">
        <f>E47/12</f>
        <v>0.16</v>
      </c>
      <c r="G47" s="9">
        <v>10077.6</v>
      </c>
    </row>
    <row r="48" spans="1:7" s="9" customFormat="1" ht="17.25" customHeight="1">
      <c r="A48" s="64" t="s">
        <v>22</v>
      </c>
      <c r="B48" s="65" t="s">
        <v>23</v>
      </c>
      <c r="C48" s="44" t="s">
        <v>139</v>
      </c>
      <c r="D48" s="44">
        <f>E48*G48</f>
        <v>8465.18</v>
      </c>
      <c r="E48" s="45">
        <f>F48*12</f>
        <v>0.84</v>
      </c>
      <c r="F48" s="45">
        <v>0.07</v>
      </c>
      <c r="G48" s="9">
        <v>10077.6</v>
      </c>
    </row>
    <row r="49" spans="1:7" s="9" customFormat="1" ht="18" customHeight="1">
      <c r="A49" s="64" t="s">
        <v>24</v>
      </c>
      <c r="B49" s="66" t="s">
        <v>25</v>
      </c>
      <c r="C49" s="49" t="s">
        <v>139</v>
      </c>
      <c r="D49" s="44">
        <v>5320.98</v>
      </c>
      <c r="E49" s="45">
        <f>D49/G49</f>
        <v>0.53</v>
      </c>
      <c r="F49" s="45">
        <f>E49/12</f>
        <v>0.04</v>
      </c>
      <c r="G49" s="9">
        <v>10077.6</v>
      </c>
    </row>
    <row r="50" spans="1:7" s="14" customFormat="1" ht="30">
      <c r="A50" s="64" t="s">
        <v>21</v>
      </c>
      <c r="B50" s="65"/>
      <c r="C50" s="49">
        <v>0</v>
      </c>
      <c r="D50" s="44">
        <v>0</v>
      </c>
      <c r="E50" s="45">
        <f>D50/G50</f>
        <v>0</v>
      </c>
      <c r="F50" s="45">
        <f>E50/12</f>
        <v>0</v>
      </c>
      <c r="G50" s="9">
        <v>10077.6</v>
      </c>
    </row>
    <row r="51" spans="1:7" s="14" customFormat="1" ht="15">
      <c r="A51" s="64" t="s">
        <v>31</v>
      </c>
      <c r="B51" s="65"/>
      <c r="C51" s="45" t="s">
        <v>140</v>
      </c>
      <c r="D51" s="45">
        <f>D52+D53+D54+D55+D56+D57+D58+D59+D60+D61+D62+D63+D64</f>
        <v>103580.52</v>
      </c>
      <c r="E51" s="45">
        <f>D51/G51</f>
        <v>10.28</v>
      </c>
      <c r="F51" s="45">
        <f>E51/12</f>
        <v>0.86</v>
      </c>
      <c r="G51" s="9">
        <v>10077.6</v>
      </c>
    </row>
    <row r="52" spans="1:7" s="12" customFormat="1" ht="15">
      <c r="A52" s="56" t="s">
        <v>37</v>
      </c>
      <c r="B52" s="57" t="s">
        <v>15</v>
      </c>
      <c r="C52" s="42"/>
      <c r="D52" s="42">
        <v>955.5</v>
      </c>
      <c r="E52" s="43"/>
      <c r="F52" s="43"/>
      <c r="G52" s="9">
        <v>10077.6</v>
      </c>
    </row>
    <row r="53" spans="1:7" s="12" customFormat="1" ht="15">
      <c r="A53" s="56" t="s">
        <v>16</v>
      </c>
      <c r="B53" s="57" t="s">
        <v>20</v>
      </c>
      <c r="C53" s="42"/>
      <c r="D53" s="42">
        <v>3537.93</v>
      </c>
      <c r="E53" s="43"/>
      <c r="F53" s="43"/>
      <c r="G53" s="9">
        <v>10077.6</v>
      </c>
    </row>
    <row r="54" spans="1:7" s="12" customFormat="1" ht="15">
      <c r="A54" s="56" t="s">
        <v>64</v>
      </c>
      <c r="B54" s="63" t="s">
        <v>15</v>
      </c>
      <c r="C54" s="42"/>
      <c r="D54" s="42">
        <v>6304.31</v>
      </c>
      <c r="E54" s="43"/>
      <c r="F54" s="43"/>
      <c r="G54" s="9">
        <v>10077.6</v>
      </c>
    </row>
    <row r="55" spans="1:7" s="12" customFormat="1" ht="15">
      <c r="A55" s="56" t="s">
        <v>120</v>
      </c>
      <c r="B55" s="63" t="s">
        <v>45</v>
      </c>
      <c r="C55" s="42"/>
      <c r="D55" s="42">
        <v>9365.13</v>
      </c>
      <c r="E55" s="43"/>
      <c r="F55" s="43"/>
      <c r="G55" s="9">
        <v>10077.6</v>
      </c>
    </row>
    <row r="56" spans="1:7" s="12" customFormat="1" ht="15">
      <c r="A56" s="56" t="s">
        <v>42</v>
      </c>
      <c r="B56" s="57" t="s">
        <v>15</v>
      </c>
      <c r="C56" s="42"/>
      <c r="D56" s="42">
        <v>6742.19</v>
      </c>
      <c r="E56" s="43"/>
      <c r="F56" s="43"/>
      <c r="G56" s="9">
        <v>10077.6</v>
      </c>
    </row>
    <row r="57" spans="1:7" s="12" customFormat="1" ht="15">
      <c r="A57" s="56" t="s">
        <v>17</v>
      </c>
      <c r="B57" s="57" t="s">
        <v>15</v>
      </c>
      <c r="C57" s="42"/>
      <c r="D57" s="42">
        <v>12882.27</v>
      </c>
      <c r="E57" s="43"/>
      <c r="F57" s="43"/>
      <c r="G57" s="9">
        <v>10077.6</v>
      </c>
    </row>
    <row r="58" spans="1:7" s="12" customFormat="1" ht="15">
      <c r="A58" s="56" t="s">
        <v>18</v>
      </c>
      <c r="B58" s="57" t="s">
        <v>15</v>
      </c>
      <c r="C58" s="42"/>
      <c r="D58" s="42">
        <v>1010.85</v>
      </c>
      <c r="E58" s="43"/>
      <c r="F58" s="43"/>
      <c r="G58" s="9">
        <v>10077.6</v>
      </c>
    </row>
    <row r="59" spans="1:7" s="12" customFormat="1" ht="15">
      <c r="A59" s="56" t="s">
        <v>40</v>
      </c>
      <c r="B59" s="57" t="s">
        <v>15</v>
      </c>
      <c r="C59" s="42"/>
      <c r="D59" s="42">
        <v>3370.99</v>
      </c>
      <c r="E59" s="43"/>
      <c r="F59" s="43"/>
      <c r="G59" s="9">
        <v>10077.6</v>
      </c>
    </row>
    <row r="60" spans="1:7" s="12" customFormat="1" ht="15">
      <c r="A60" s="56" t="s">
        <v>41</v>
      </c>
      <c r="B60" s="57" t="s">
        <v>20</v>
      </c>
      <c r="C60" s="42"/>
      <c r="D60" s="42">
        <v>13484.44</v>
      </c>
      <c r="E60" s="43"/>
      <c r="F60" s="43"/>
      <c r="G60" s="9">
        <v>10077.6</v>
      </c>
    </row>
    <row r="61" spans="1:7" s="12" customFormat="1" ht="25.5">
      <c r="A61" s="56" t="s">
        <v>19</v>
      </c>
      <c r="B61" s="57" t="s">
        <v>15</v>
      </c>
      <c r="C61" s="42"/>
      <c r="D61" s="42">
        <v>9721.99</v>
      </c>
      <c r="E61" s="43"/>
      <c r="F61" s="43"/>
      <c r="G61" s="9">
        <v>10077.6</v>
      </c>
    </row>
    <row r="62" spans="1:7" s="12" customFormat="1" ht="21" customHeight="1">
      <c r="A62" s="56" t="s">
        <v>58</v>
      </c>
      <c r="B62" s="57" t="s">
        <v>15</v>
      </c>
      <c r="C62" s="42"/>
      <c r="D62" s="42">
        <v>22284.09</v>
      </c>
      <c r="E62" s="43"/>
      <c r="F62" s="43"/>
      <c r="G62" s="9">
        <v>10077.6</v>
      </c>
    </row>
    <row r="63" spans="1:7" s="12" customFormat="1" ht="25.5">
      <c r="A63" s="56" t="s">
        <v>98</v>
      </c>
      <c r="B63" s="63" t="s">
        <v>45</v>
      </c>
      <c r="C63" s="51"/>
      <c r="D63" s="42">
        <v>13920.83</v>
      </c>
      <c r="E63" s="43"/>
      <c r="F63" s="43"/>
      <c r="G63" s="9">
        <v>10077.6</v>
      </c>
    </row>
    <row r="64" spans="1:7" s="12" customFormat="1" ht="15">
      <c r="A64" s="56" t="s">
        <v>99</v>
      </c>
      <c r="B64" s="81" t="s">
        <v>15</v>
      </c>
      <c r="C64" s="42"/>
      <c r="D64" s="42">
        <v>0</v>
      </c>
      <c r="E64" s="43"/>
      <c r="F64" s="43"/>
      <c r="G64" s="9">
        <v>10077.6</v>
      </c>
    </row>
    <row r="65" spans="1:7" s="14" customFormat="1" ht="30">
      <c r="A65" s="64" t="s">
        <v>34</v>
      </c>
      <c r="B65" s="65"/>
      <c r="C65" s="45" t="s">
        <v>141</v>
      </c>
      <c r="D65" s="45">
        <f>D66+D67+D68+D69</f>
        <v>1926.35</v>
      </c>
      <c r="E65" s="45">
        <f>D65/G65</f>
        <v>0.19</v>
      </c>
      <c r="F65" s="45">
        <f>E65/12</f>
        <v>0.02</v>
      </c>
      <c r="G65" s="9">
        <v>10077.6</v>
      </c>
    </row>
    <row r="66" spans="1:7" s="14" customFormat="1" ht="25.5">
      <c r="A66" s="82" t="s">
        <v>129</v>
      </c>
      <c r="B66" s="81" t="s">
        <v>44</v>
      </c>
      <c r="C66" s="46"/>
      <c r="D66" s="46">
        <v>1926.35</v>
      </c>
      <c r="E66" s="47"/>
      <c r="F66" s="47"/>
      <c r="G66" s="9"/>
    </row>
    <row r="67" spans="1:7" s="12" customFormat="1" ht="25.5">
      <c r="A67" s="56" t="s">
        <v>98</v>
      </c>
      <c r="B67" s="63" t="s">
        <v>100</v>
      </c>
      <c r="C67" s="42"/>
      <c r="D67" s="42">
        <f>E67*G67</f>
        <v>0</v>
      </c>
      <c r="E67" s="43"/>
      <c r="F67" s="43"/>
      <c r="G67" s="9">
        <v>10077.6</v>
      </c>
    </row>
    <row r="68" spans="1:7" s="12" customFormat="1" ht="15">
      <c r="A68" s="82" t="s">
        <v>101</v>
      </c>
      <c r="B68" s="63" t="s">
        <v>45</v>
      </c>
      <c r="C68" s="42"/>
      <c r="D68" s="42">
        <f>E68*G68</f>
        <v>0</v>
      </c>
      <c r="E68" s="43"/>
      <c r="F68" s="43"/>
      <c r="G68" s="9">
        <v>10077.6</v>
      </c>
    </row>
    <row r="69" spans="1:7" s="12" customFormat="1" ht="15">
      <c r="A69" s="56" t="s">
        <v>102</v>
      </c>
      <c r="B69" s="63" t="s">
        <v>15</v>
      </c>
      <c r="C69" s="42"/>
      <c r="D69" s="42">
        <f>E69*G69</f>
        <v>0</v>
      </c>
      <c r="E69" s="43"/>
      <c r="F69" s="43"/>
      <c r="G69" s="9">
        <v>10077.6</v>
      </c>
    </row>
    <row r="70" spans="1:7" s="12" customFormat="1" ht="30">
      <c r="A70" s="64" t="s">
        <v>35</v>
      </c>
      <c r="B70" s="57"/>
      <c r="C70" s="45" t="s">
        <v>142</v>
      </c>
      <c r="D70" s="45">
        <f>D72+D74</f>
        <v>0</v>
      </c>
      <c r="E70" s="45">
        <f>D70/G70</f>
        <v>0</v>
      </c>
      <c r="F70" s="45">
        <f>E70/12</f>
        <v>0</v>
      </c>
      <c r="G70" s="9">
        <v>10077.6</v>
      </c>
    </row>
    <row r="71" spans="1:7" s="12" customFormat="1" ht="15">
      <c r="A71" s="56" t="s">
        <v>103</v>
      </c>
      <c r="B71" s="57" t="s">
        <v>15</v>
      </c>
      <c r="C71" s="44"/>
      <c r="D71" s="46">
        <v>0</v>
      </c>
      <c r="E71" s="45"/>
      <c r="F71" s="45"/>
      <c r="G71" s="9">
        <v>10077.6</v>
      </c>
    </row>
    <row r="72" spans="1:7" s="12" customFormat="1" ht="15">
      <c r="A72" s="82" t="s">
        <v>104</v>
      </c>
      <c r="B72" s="63" t="s">
        <v>45</v>
      </c>
      <c r="C72" s="84"/>
      <c r="D72" s="42">
        <v>0</v>
      </c>
      <c r="E72" s="43"/>
      <c r="F72" s="43"/>
      <c r="G72" s="9">
        <v>10077.6</v>
      </c>
    </row>
    <row r="73" spans="1:7" s="12" customFormat="1" ht="15">
      <c r="A73" s="56" t="s">
        <v>105</v>
      </c>
      <c r="B73" s="63" t="s">
        <v>100</v>
      </c>
      <c r="C73" s="84"/>
      <c r="D73" s="42">
        <f>E73*G73</f>
        <v>0</v>
      </c>
      <c r="E73" s="43"/>
      <c r="F73" s="43"/>
      <c r="G73" s="9">
        <v>10077.6</v>
      </c>
    </row>
    <row r="74" spans="1:7" s="12" customFormat="1" ht="25.5">
      <c r="A74" s="56" t="s">
        <v>106</v>
      </c>
      <c r="B74" s="63" t="s">
        <v>45</v>
      </c>
      <c r="C74" s="84"/>
      <c r="D74" s="42">
        <v>0</v>
      </c>
      <c r="E74" s="48"/>
      <c r="F74" s="48"/>
      <c r="G74" s="9">
        <v>10077.6</v>
      </c>
    </row>
    <row r="75" spans="1:7" s="12" customFormat="1" ht="15">
      <c r="A75" s="64" t="s">
        <v>107</v>
      </c>
      <c r="B75" s="57"/>
      <c r="C75" s="45" t="s">
        <v>143</v>
      </c>
      <c r="D75" s="45">
        <f>D76+D77+D78+D81++D79+D80</f>
        <v>86978.15</v>
      </c>
      <c r="E75" s="45">
        <f>D75/G75</f>
        <v>8.63</v>
      </c>
      <c r="F75" s="45">
        <f>E75/12</f>
        <v>0.72</v>
      </c>
      <c r="G75" s="9">
        <v>10077.6</v>
      </c>
    </row>
    <row r="76" spans="1:7" s="12" customFormat="1" ht="15">
      <c r="A76" s="56" t="s">
        <v>32</v>
      </c>
      <c r="B76" s="57" t="s">
        <v>7</v>
      </c>
      <c r="C76" s="84"/>
      <c r="D76" s="42">
        <v>4027.32</v>
      </c>
      <c r="E76" s="43"/>
      <c r="F76" s="43"/>
      <c r="G76" s="9">
        <v>10077.6</v>
      </c>
    </row>
    <row r="77" spans="1:7" s="12" customFormat="1" ht="44.25" customHeight="1">
      <c r="A77" s="56" t="s">
        <v>108</v>
      </c>
      <c r="B77" s="57" t="s">
        <v>15</v>
      </c>
      <c r="C77" s="84"/>
      <c r="D77" s="42">
        <v>25729.72</v>
      </c>
      <c r="E77" s="43"/>
      <c r="F77" s="43"/>
      <c r="G77" s="9">
        <v>10077.6</v>
      </c>
    </row>
    <row r="78" spans="1:7" s="12" customFormat="1" ht="43.5" customHeight="1">
      <c r="A78" s="56" t="s">
        <v>109</v>
      </c>
      <c r="B78" s="57" t="s">
        <v>15</v>
      </c>
      <c r="C78" s="84"/>
      <c r="D78" s="42">
        <v>3020.43</v>
      </c>
      <c r="E78" s="43"/>
      <c r="F78" s="43"/>
      <c r="G78" s="9">
        <v>10077.6</v>
      </c>
    </row>
    <row r="79" spans="1:7" s="12" customFormat="1" ht="25.5">
      <c r="A79" s="56" t="s">
        <v>47</v>
      </c>
      <c r="B79" s="57" t="s">
        <v>10</v>
      </c>
      <c r="C79" s="84"/>
      <c r="D79" s="42">
        <v>5067.99</v>
      </c>
      <c r="E79" s="43"/>
      <c r="F79" s="43"/>
      <c r="G79" s="9">
        <v>10077.6</v>
      </c>
    </row>
    <row r="80" spans="1:7" s="12" customFormat="1" ht="21" customHeight="1">
      <c r="A80" s="56" t="s">
        <v>110</v>
      </c>
      <c r="B80" s="63" t="s">
        <v>66</v>
      </c>
      <c r="C80" s="84"/>
      <c r="D80" s="42">
        <f>E80*G80</f>
        <v>0</v>
      </c>
      <c r="E80" s="43"/>
      <c r="F80" s="43"/>
      <c r="G80" s="9">
        <v>10077.6</v>
      </c>
    </row>
    <row r="81" spans="1:7" s="12" customFormat="1" ht="54.75" customHeight="1">
      <c r="A81" s="56" t="s">
        <v>111</v>
      </c>
      <c r="B81" s="63" t="s">
        <v>61</v>
      </c>
      <c r="C81" s="84"/>
      <c r="D81" s="42">
        <v>49132.69</v>
      </c>
      <c r="E81" s="43"/>
      <c r="F81" s="43"/>
      <c r="G81" s="9">
        <v>10077.6</v>
      </c>
    </row>
    <row r="82" spans="1:7" s="12" customFormat="1" ht="15">
      <c r="A82" s="64" t="s">
        <v>36</v>
      </c>
      <c r="B82" s="57"/>
      <c r="C82" s="45" t="s">
        <v>144</v>
      </c>
      <c r="D82" s="45">
        <f>D83</f>
        <v>0</v>
      </c>
      <c r="E82" s="45">
        <f>D82/G82</f>
        <v>0</v>
      </c>
      <c r="F82" s="45">
        <f>E82/12</f>
        <v>0</v>
      </c>
      <c r="G82" s="9">
        <v>10077.6</v>
      </c>
    </row>
    <row r="83" spans="1:7" s="12" customFormat="1" ht="15">
      <c r="A83" s="56" t="s">
        <v>33</v>
      </c>
      <c r="B83" s="57" t="s">
        <v>15</v>
      </c>
      <c r="C83" s="42"/>
      <c r="D83" s="42">
        <v>0</v>
      </c>
      <c r="E83" s="43"/>
      <c r="F83" s="43"/>
      <c r="G83" s="9">
        <v>10077.6</v>
      </c>
    </row>
    <row r="84" spans="1:7" s="9" customFormat="1" ht="30">
      <c r="A84" s="64" t="s">
        <v>39</v>
      </c>
      <c r="B84" s="65"/>
      <c r="C84" s="45" t="s">
        <v>145</v>
      </c>
      <c r="D84" s="45">
        <f>D86+D85</f>
        <v>0</v>
      </c>
      <c r="E84" s="45">
        <f>D84/G84</f>
        <v>0</v>
      </c>
      <c r="F84" s="45">
        <f>E84/12</f>
        <v>0</v>
      </c>
      <c r="G84" s="9">
        <v>10077.6</v>
      </c>
    </row>
    <row r="85" spans="1:7" s="9" customFormat="1" ht="42" customHeight="1">
      <c r="A85" s="82" t="s">
        <v>112</v>
      </c>
      <c r="B85" s="63" t="s">
        <v>20</v>
      </c>
      <c r="C85" s="46"/>
      <c r="D85" s="46">
        <v>0</v>
      </c>
      <c r="E85" s="47"/>
      <c r="F85" s="47"/>
      <c r="G85" s="9">
        <v>10077.6</v>
      </c>
    </row>
    <row r="86" spans="1:7" s="12" customFormat="1" ht="34.5" customHeight="1">
      <c r="A86" s="82" t="s">
        <v>137</v>
      </c>
      <c r="B86" s="63" t="s">
        <v>61</v>
      </c>
      <c r="C86" s="42"/>
      <c r="D86" s="42">
        <v>0</v>
      </c>
      <c r="E86" s="43"/>
      <c r="F86" s="43"/>
      <c r="G86" s="9">
        <v>10077.6</v>
      </c>
    </row>
    <row r="87" spans="1:7" s="9" customFormat="1" ht="15">
      <c r="A87" s="64" t="s">
        <v>38</v>
      </c>
      <c r="B87" s="65"/>
      <c r="C87" s="45" t="s">
        <v>146</v>
      </c>
      <c r="D87" s="45">
        <f>D88+D89+D91+D90</f>
        <v>0</v>
      </c>
      <c r="E87" s="45">
        <f>D87/G87</f>
        <v>0</v>
      </c>
      <c r="F87" s="45">
        <f>E87/12</f>
        <v>0</v>
      </c>
      <c r="G87" s="9">
        <v>10077.6</v>
      </c>
    </row>
    <row r="88" spans="1:7" s="12" customFormat="1" ht="15">
      <c r="A88" s="56" t="s">
        <v>65</v>
      </c>
      <c r="B88" s="57" t="s">
        <v>43</v>
      </c>
      <c r="C88" s="42"/>
      <c r="D88" s="42">
        <v>0</v>
      </c>
      <c r="E88" s="43"/>
      <c r="F88" s="43"/>
      <c r="G88" s="9">
        <v>10077.6</v>
      </c>
    </row>
    <row r="89" spans="1:7" s="12" customFormat="1" ht="15">
      <c r="A89" s="56" t="s">
        <v>46</v>
      </c>
      <c r="B89" s="57" t="s">
        <v>43</v>
      </c>
      <c r="C89" s="42"/>
      <c r="D89" s="42">
        <v>0</v>
      </c>
      <c r="E89" s="43"/>
      <c r="F89" s="43"/>
      <c r="G89" s="9">
        <v>10077.6</v>
      </c>
    </row>
    <row r="90" spans="1:7" s="12" customFormat="1" ht="28.5" customHeight="1">
      <c r="A90" s="56" t="s">
        <v>130</v>
      </c>
      <c r="B90" s="63" t="s">
        <v>45</v>
      </c>
      <c r="C90" s="42"/>
      <c r="D90" s="42">
        <v>0</v>
      </c>
      <c r="E90" s="43"/>
      <c r="F90" s="43"/>
      <c r="G90" s="9"/>
    </row>
    <row r="91" spans="1:7" s="12" customFormat="1" ht="23.25" customHeight="1">
      <c r="A91" s="56" t="s">
        <v>49</v>
      </c>
      <c r="B91" s="57" t="s">
        <v>43</v>
      </c>
      <c r="C91" s="42"/>
      <c r="D91" s="42">
        <v>0</v>
      </c>
      <c r="E91" s="43"/>
      <c r="F91" s="43"/>
      <c r="G91" s="9">
        <v>10077.6</v>
      </c>
    </row>
    <row r="92" spans="1:7" s="9" customFormat="1" ht="219" thickBot="1">
      <c r="A92" s="67" t="s">
        <v>147</v>
      </c>
      <c r="B92" s="65" t="s">
        <v>10</v>
      </c>
      <c r="C92" s="49"/>
      <c r="D92" s="50">
        <v>135442.94</v>
      </c>
      <c r="E92" s="50">
        <v>13.44</v>
      </c>
      <c r="F92" s="50">
        <v>1.12</v>
      </c>
      <c r="G92" s="9">
        <v>10077.6</v>
      </c>
    </row>
    <row r="93" spans="1:8" s="12" customFormat="1" ht="19.5" thickBot="1">
      <c r="A93" s="31" t="s">
        <v>59</v>
      </c>
      <c r="B93" s="32" t="s">
        <v>9</v>
      </c>
      <c r="C93" s="16"/>
      <c r="D93" s="49">
        <f>E93*G93</f>
        <v>229769.28</v>
      </c>
      <c r="E93" s="49">
        <f>12*F93</f>
        <v>22.8</v>
      </c>
      <c r="F93" s="49">
        <v>1.9</v>
      </c>
      <c r="G93" s="9">
        <v>10077.6</v>
      </c>
      <c r="H93" s="83"/>
    </row>
    <row r="94" spans="1:7" s="9" customFormat="1" ht="20.25" thickBot="1">
      <c r="A94" s="37" t="s">
        <v>29</v>
      </c>
      <c r="B94" s="38"/>
      <c r="C94" s="70"/>
      <c r="D94" s="52">
        <f>D92+D87+D84+D82+D75+D70+D65+D51+D50+D49+D48+D47+D46+D39+D38+D27+D14+D93+D40</f>
        <v>1727825.52</v>
      </c>
      <c r="E94" s="52">
        <f>E92+E87+E84+E82+E75+E70+E65+E51+E50+E49+E48+E47+E46+E39+E38+E27+E14+E93+E40</f>
        <v>171.46</v>
      </c>
      <c r="F94" s="52">
        <f>F92+F87+F84+F82+F75+F70+F65+F51+F50+F49+F48+F47+F46+F39+F38+F27+F14+F93+F40</f>
        <v>14.3</v>
      </c>
      <c r="G94" s="9">
        <v>10077.6</v>
      </c>
    </row>
    <row r="95" spans="1:7" s="20" customFormat="1" ht="15">
      <c r="A95" s="19"/>
      <c r="D95" s="53"/>
      <c r="E95" s="53"/>
      <c r="F95" s="53"/>
      <c r="G95" s="9">
        <v>10077.6</v>
      </c>
    </row>
    <row r="96" spans="1:7" s="20" customFormat="1" ht="15">
      <c r="A96" s="19"/>
      <c r="D96" s="53"/>
      <c r="E96" s="53"/>
      <c r="F96" s="53"/>
      <c r="G96" s="9">
        <v>10077.6</v>
      </c>
    </row>
    <row r="97" spans="1:7" s="20" customFormat="1" ht="15">
      <c r="A97" s="19"/>
      <c r="D97" s="53"/>
      <c r="E97" s="53"/>
      <c r="F97" s="53"/>
      <c r="G97" s="9">
        <v>10077.6</v>
      </c>
    </row>
    <row r="98" spans="1:7" s="20" customFormat="1" ht="15.75" thickBot="1">
      <c r="A98" s="19"/>
      <c r="D98" s="53"/>
      <c r="E98" s="53"/>
      <c r="F98" s="53"/>
      <c r="G98" s="9">
        <v>10077.6</v>
      </c>
    </row>
    <row r="99" spans="1:7" s="20" customFormat="1" ht="19.5">
      <c r="A99" s="72" t="s">
        <v>28</v>
      </c>
      <c r="B99" s="73"/>
      <c r="C99" s="74"/>
      <c r="D99" s="75">
        <f>D100+D101+D102+D103+D104+D105</f>
        <v>429692.39</v>
      </c>
      <c r="E99" s="75">
        <f>E100+E101+E102+E103+E104+E105</f>
        <v>42.63</v>
      </c>
      <c r="F99" s="75">
        <f>F100+F101+F102+F103+F104+F105</f>
        <v>3.55</v>
      </c>
      <c r="G99" s="9">
        <v>10077.6</v>
      </c>
    </row>
    <row r="100" spans="1:7" s="58" customFormat="1" ht="15">
      <c r="A100" s="56" t="s">
        <v>119</v>
      </c>
      <c r="B100" s="57"/>
      <c r="C100" s="42"/>
      <c r="D100" s="42">
        <v>68257.39</v>
      </c>
      <c r="E100" s="79">
        <f aca="true" t="shared" si="0" ref="E100:E105">D100/G100</f>
        <v>6.77</v>
      </c>
      <c r="F100" s="79">
        <f>E100/12</f>
        <v>0.56</v>
      </c>
      <c r="G100" s="9">
        <v>10077.6</v>
      </c>
    </row>
    <row r="101" spans="1:7" s="58" customFormat="1" ht="15">
      <c r="A101" s="56" t="s">
        <v>121</v>
      </c>
      <c r="B101" s="57"/>
      <c r="C101" s="42"/>
      <c r="D101" s="42">
        <v>4978.99</v>
      </c>
      <c r="E101" s="79">
        <f t="shared" si="0"/>
        <v>0.49</v>
      </c>
      <c r="F101" s="79">
        <f>E101/12</f>
        <v>0.04</v>
      </c>
      <c r="G101" s="9">
        <v>10077.6</v>
      </c>
    </row>
    <row r="102" spans="1:7" s="58" customFormat="1" ht="15">
      <c r="A102" s="56" t="s">
        <v>122</v>
      </c>
      <c r="B102" s="57"/>
      <c r="C102" s="42"/>
      <c r="D102" s="42">
        <v>10008.99</v>
      </c>
      <c r="E102" s="79">
        <f t="shared" si="0"/>
        <v>0.99</v>
      </c>
      <c r="F102" s="79">
        <f>E102/12</f>
        <v>0.08</v>
      </c>
      <c r="G102" s="9">
        <v>10077.6</v>
      </c>
    </row>
    <row r="103" spans="1:7" s="58" customFormat="1" ht="15">
      <c r="A103" s="56" t="s">
        <v>123</v>
      </c>
      <c r="B103" s="57"/>
      <c r="C103" s="42"/>
      <c r="D103" s="42">
        <v>1448.5</v>
      </c>
      <c r="E103" s="79">
        <f t="shared" si="0"/>
        <v>0.14</v>
      </c>
      <c r="F103" s="79">
        <f>E103/12</f>
        <v>0.01</v>
      </c>
      <c r="G103" s="9">
        <v>10077.6</v>
      </c>
    </row>
    <row r="104" spans="1:7" s="58" customFormat="1" ht="32.25" customHeight="1">
      <c r="A104" s="56" t="s">
        <v>124</v>
      </c>
      <c r="B104" s="57"/>
      <c r="C104" s="42"/>
      <c r="D104" s="42">
        <v>70308.39</v>
      </c>
      <c r="E104" s="79">
        <f t="shared" si="0"/>
        <v>6.98</v>
      </c>
      <c r="F104" s="79">
        <f>E104/12</f>
        <v>0.58</v>
      </c>
      <c r="G104" s="9">
        <v>10077.6</v>
      </c>
    </row>
    <row r="105" spans="1:7" s="58" customFormat="1" ht="31.5" customHeight="1">
      <c r="A105" s="56" t="s">
        <v>148</v>
      </c>
      <c r="B105" s="57"/>
      <c r="C105" s="42"/>
      <c r="D105" s="42">
        <v>274690.13</v>
      </c>
      <c r="E105" s="79">
        <f t="shared" si="0"/>
        <v>27.26</v>
      </c>
      <c r="F105" s="79">
        <f>E105/12+0.01</f>
        <v>2.28</v>
      </c>
      <c r="G105" s="9">
        <v>10077.6</v>
      </c>
    </row>
    <row r="106" spans="1:6" s="20" customFormat="1" ht="12.75">
      <c r="A106" s="19"/>
      <c r="D106" s="53"/>
      <c r="E106" s="53"/>
      <c r="F106" s="53"/>
    </row>
    <row r="107" spans="1:6" s="20" customFormat="1" ht="12.75">
      <c r="A107" s="19"/>
      <c r="D107" s="53"/>
      <c r="E107" s="53"/>
      <c r="F107" s="53"/>
    </row>
    <row r="108" spans="1:6" s="20" customFormat="1" ht="12.75">
      <c r="A108" s="19"/>
      <c r="D108" s="53"/>
      <c r="E108" s="53"/>
      <c r="F108" s="53"/>
    </row>
    <row r="109" spans="1:6" s="20" customFormat="1" ht="13.5" thickBot="1">
      <c r="A109" s="19"/>
      <c r="D109" s="53"/>
      <c r="E109" s="53"/>
      <c r="F109" s="53"/>
    </row>
    <row r="110" spans="1:6" s="20" customFormat="1" ht="20.25" thickBot="1">
      <c r="A110" s="39" t="s">
        <v>149</v>
      </c>
      <c r="B110" s="40"/>
      <c r="C110" s="71"/>
      <c r="D110" s="54">
        <f>D94+D99</f>
        <v>2157517.91</v>
      </c>
      <c r="E110" s="54">
        <f>E94+E99</f>
        <v>214.09</v>
      </c>
      <c r="F110" s="55">
        <f>F94+F99</f>
        <v>17.85</v>
      </c>
    </row>
    <row r="111" spans="1:6" s="20" customFormat="1" ht="12.75">
      <c r="A111" s="19"/>
      <c r="F111" s="21"/>
    </row>
    <row r="112" spans="1:6" s="20" customFormat="1" ht="12.75">
      <c r="A112" s="19"/>
      <c r="F112" s="21"/>
    </row>
    <row r="113" spans="1:6" s="20" customFormat="1" ht="12.75">
      <c r="A113" s="19"/>
      <c r="F113" s="21"/>
    </row>
    <row r="114" spans="1:6" s="20" customFormat="1" ht="12.75">
      <c r="A114" s="19"/>
      <c r="F114" s="21"/>
    </row>
    <row r="115" spans="1:6" s="20" customFormat="1" ht="12.75">
      <c r="A115" s="19"/>
      <c r="F115" s="21"/>
    </row>
    <row r="116" spans="1:6" s="17" customFormat="1" ht="18.75">
      <c r="A116" s="22"/>
      <c r="B116" s="23"/>
      <c r="C116" s="24"/>
      <c r="D116" s="24"/>
      <c r="E116" s="24"/>
      <c r="F116" s="25"/>
    </row>
    <row r="117" spans="1:6" s="18" customFormat="1" ht="19.5">
      <c r="A117" s="26"/>
      <c r="B117" s="27"/>
      <c r="C117" s="28"/>
      <c r="D117" s="28"/>
      <c r="E117" s="28"/>
      <c r="F117" s="29"/>
    </row>
    <row r="118" spans="1:4" s="20" customFormat="1" ht="14.25">
      <c r="A118" s="104" t="s">
        <v>26</v>
      </c>
      <c r="B118" s="104"/>
      <c r="C118" s="104"/>
      <c r="D118" s="104"/>
    </row>
    <row r="119" spans="1:6" s="20" customFormat="1" ht="12.75">
      <c r="A119" s="19" t="s">
        <v>27</v>
      </c>
      <c r="F119" s="21"/>
    </row>
    <row r="120" s="20" customFormat="1" ht="12.75">
      <c r="F120" s="21"/>
    </row>
    <row r="121" s="20" customFormat="1" ht="12.75">
      <c r="F121" s="21"/>
    </row>
    <row r="122" s="20" customFormat="1" ht="12.75">
      <c r="F122" s="21"/>
    </row>
    <row r="123" s="20" customFormat="1" ht="12.75">
      <c r="F123" s="21"/>
    </row>
    <row r="124" s="20" customFormat="1" ht="12.75">
      <c r="F124" s="21"/>
    </row>
    <row r="125" s="20" customFormat="1" ht="12.75">
      <c r="F125" s="21"/>
    </row>
    <row r="126" s="20" customFormat="1" ht="12.75">
      <c r="F126" s="21"/>
    </row>
    <row r="127" s="20" customFormat="1" ht="12.75">
      <c r="F127" s="21"/>
    </row>
    <row r="128" s="20" customFormat="1" ht="12.75">
      <c r="F128" s="21"/>
    </row>
    <row r="129" s="20" customFormat="1" ht="12.75">
      <c r="F129" s="21"/>
    </row>
    <row r="130" s="20" customFormat="1" ht="12.75">
      <c r="F130" s="21"/>
    </row>
    <row r="131" s="20" customFormat="1" ht="12.75">
      <c r="F131" s="21"/>
    </row>
  </sheetData>
  <sheetProtection/>
  <mergeCells count="12">
    <mergeCell ref="A7:F7"/>
    <mergeCell ref="A8:F8"/>
    <mergeCell ref="A9:F9"/>
    <mergeCell ref="A10:F10"/>
    <mergeCell ref="A13:F13"/>
    <mergeCell ref="A118:D118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2016-05-20T06:05:03Z</cp:lastPrinted>
  <dcterms:created xsi:type="dcterms:W3CDTF">2010-04-02T14:46:04Z</dcterms:created>
  <dcterms:modified xsi:type="dcterms:W3CDTF">2016-05-20T06:11:58Z</dcterms:modified>
  <cp:category/>
  <cp:version/>
  <cp:contentType/>
  <cp:contentStatus/>
</cp:coreProperties>
</file>