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последнее" sheetId="1" r:id="rId1"/>
  </sheets>
  <definedNames>
    <definedName name="_xlnm.Print_Area" localSheetId="0">'последнее'!$A$1:$H$145</definedName>
  </definedNames>
  <calcPr fullCalcOnLoad="1"/>
</workbook>
</file>

<file path=xl/sharedStrings.xml><?xml version="1.0" encoding="utf-8"?>
<sst xmlns="http://schemas.openxmlformats.org/spreadsheetml/2006/main" count="158" uniqueCount="110">
  <si>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</si>
  <si>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</si>
  <si>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</si>
  <si>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</si>
  <si>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</si>
  <si>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</si>
  <si>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</si>
  <si>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</si>
  <si>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</si>
  <si>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</si>
  <si>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</si>
  <si>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</si>
  <si>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</si>
  <si>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</si>
  <si>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</si>
  <si>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</si>
  <si>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</si>
  <si>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</si>
  <si>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</si>
  <si>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</si>
  <si>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</si>
  <si>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</si>
  <si>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</si>
  <si>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</si>
  <si>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</si>
  <si>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</si>
  <si>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</si>
  <si>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</si>
  <si>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</si>
  <si>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</si>
  <si>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</si>
  <si>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</si>
  <si>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>* для жилых помещений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</si>
  <si>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</si>
  <si>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</si>
  <si>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Работы заявочного характера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</si>
  <si>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</si>
  <si>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</si>
  <si>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</si>
  <si>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подключение системы отопления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</si>
  <si>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</si>
  <si>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</si>
  <si>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перевод реле времени</t>
  </si>
  <si>
    <t>ревизия ВРУ</t>
  </si>
  <si>
    <t>прочистка канализационных выпусков до стены здания</t>
  </si>
  <si>
    <t>прочистка канализационных стояков</t>
  </si>
  <si>
    <t>чеканка и замазка канализационных стыков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</si>
  <si>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</si>
  <si>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</si>
  <si>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</si>
  <si>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</si>
  <si>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отключение системы отопления</t>
  </si>
  <si>
    <t>1 ра в год</t>
  </si>
  <si>
    <t>установка шарового крана на выходе с ВВП горячей воды для взятия проб,сдачи анализа ГВС ф 15</t>
  </si>
  <si>
    <t>замена трансформатора тока</t>
  </si>
  <si>
    <t>установка модуля проверки лежаков системы ГВС на закипание</t>
  </si>
  <si>
    <t>проверка лежаков ГВС на закипание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</si>
  <si>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</si>
  <si>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</si>
  <si>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</si>
  <si>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</si>
  <si>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</si>
  <si>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Регламентные работы по содержанию кровли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</si>
  <si>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</si>
  <si>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</si>
  <si>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</si>
  <si>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холодного водоснабжения</t>
  </si>
  <si>
    <t>регулировка системы центрального отопления</t>
  </si>
  <si>
    <t>ревизия элеваторного узла ( сопло )</t>
  </si>
  <si>
    <t>3 раза в год</t>
  </si>
  <si>
    <t>отключение системы отопления в местах общего пользования</t>
  </si>
  <si>
    <t>подключение системы отопления в местах общего пользования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</si>
  <si>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</si>
  <si>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</si>
  <si>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1 раз </t>
  </si>
  <si>
    <t>1 раз</t>
  </si>
  <si>
    <t>опрессовка бойлера</t>
  </si>
  <si>
    <t>восстановление подвального освещения</t>
  </si>
  <si>
    <t>очистка от снега и льда водостоков</t>
  </si>
  <si>
    <t>восстановление общедомового уличного освещения</t>
  </si>
  <si>
    <t>замена ( поверка ) КИП</t>
  </si>
  <si>
    <t>восстановление подъездного освещения</t>
  </si>
  <si>
    <t>восстановление чердачного освещения</t>
  </si>
  <si>
    <t>Обслуживание общедомовых приборов учета горячего водоснабжения</t>
  </si>
  <si>
    <t>(многоквартирный дом с газовыми плитами )</t>
  </si>
  <si>
    <t>ревизия ШР, ЩЭ</t>
  </si>
  <si>
    <t>ремонт кровли</t>
  </si>
  <si>
    <t>ремонт панельных швов</t>
  </si>
  <si>
    <t>ревизия заадвижек ГВС Ду 50мм -2шт, ДУ 80мм -1 шт</t>
  </si>
  <si>
    <t>ревизия задвижек  ХВС Ду 80 мм -2 шт.</t>
  </si>
  <si>
    <t>Итого :</t>
  </si>
  <si>
    <t>Всего :</t>
  </si>
  <si>
    <t>по адресу: ул. Набережная, д.8 (Sобщ.= 3915,2 м2, Sзем.уч.=2664,3 м2)</t>
  </si>
  <si>
    <t>Дополнительные работы (текущий ремонт), в т.ч.:</t>
  </si>
  <si>
    <t>Расчет размера платы за содержание и ремонт общего имущества в многоквартирном доме</t>
  </si>
  <si>
    <t>(стоимость услуг увеличена на 7% в соответствии с уровнем инфляции 2011г.)</t>
  </si>
  <si>
    <t>2012-2013 гг.</t>
  </si>
  <si>
    <t>ремонт отмостки</t>
  </si>
  <si>
    <t>ремонт крылец / 3,6 подъезды /</t>
  </si>
  <si>
    <t>замена запорной арматуры / отопление /</t>
  </si>
  <si>
    <t>изоляционные работы</t>
  </si>
  <si>
    <t>установка задвижки гвс / модуль /</t>
  </si>
  <si>
    <t>ремонт секций водоподогревателя диам. 168 мм</t>
  </si>
  <si>
    <t>Погашение задолженности прошлых периодов</t>
  </si>
  <si>
    <t>по состоянию на 1.05.2012г.</t>
  </si>
  <si>
    <t>замена поверка КИП манометры 4 шт.,термометры 4 шт.</t>
  </si>
  <si>
    <t>замена поверка КИП манометры 5 шт.</t>
  </si>
  <si>
    <t>замена поверка КИП манометры 1 шт.</t>
  </si>
  <si>
    <t>ревизия задвижек отопления ДУ 50 мм-1 шт., ДУ 80мм -6 шт.</t>
  </si>
  <si>
    <t>замена насоса гвс / резерв /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</si>
</sst>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1"/>
      <name val="Arial"/>
      <family val="2"/>
    </font>
    <font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>
        <color indexed="63"/>
      </right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24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2" fontId="18" fillId="24" borderId="12" xfId="0" applyNumberFormat="1" applyFont="1" applyFill="1" applyBorder="1" applyAlignment="1">
      <alignment horizontal="center" vertical="center" wrapText="1"/>
    </xf>
    <xf numFmtId="2" fontId="0" fillId="24" borderId="12" xfId="0" applyNumberFormat="1" applyFont="1" applyFill="1" applyBorder="1" applyAlignment="1">
      <alignment horizontal="center" vertical="center" wrapText="1"/>
    </xf>
    <xf numFmtId="2" fontId="18" fillId="24" borderId="13" xfId="0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2" fontId="0" fillId="24" borderId="14" xfId="0" applyNumberFormat="1" applyFont="1" applyFill="1" applyBorder="1" applyAlignment="1">
      <alignment horizontal="center" vertical="center" wrapText="1"/>
    </xf>
    <xf numFmtId="2" fontId="18" fillId="0" borderId="15" xfId="0" applyNumberFormat="1" applyFont="1" applyFill="1" applyBorder="1" applyAlignment="1">
      <alignment horizontal="center" vertical="center" wrapText="1"/>
    </xf>
    <xf numFmtId="2" fontId="18" fillId="24" borderId="16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2" fontId="19" fillId="24" borderId="0" xfId="0" applyNumberFormat="1" applyFont="1" applyFill="1" applyBorder="1" applyAlignment="1">
      <alignment horizontal="center"/>
    </xf>
    <xf numFmtId="2" fontId="23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19" fillId="24" borderId="17" xfId="0" applyFont="1" applyFill="1" applyBorder="1" applyAlignment="1">
      <alignment horizontal="left" vertical="center" wrapText="1"/>
    </xf>
    <xf numFmtId="0" fontId="18" fillId="24" borderId="10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left" vertical="center" wrapText="1"/>
    </xf>
    <xf numFmtId="2" fontId="0" fillId="24" borderId="19" xfId="0" applyNumberFormat="1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left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0" fontId="20" fillId="24" borderId="0" xfId="0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7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textRotation="90" wrapText="1"/>
    </xf>
    <xf numFmtId="0" fontId="18" fillId="24" borderId="21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27" xfId="0" applyFont="1" applyFill="1" applyBorder="1" applyAlignment="1">
      <alignment horizontal="left" vertical="center" wrapText="1"/>
    </xf>
    <xf numFmtId="0" fontId="18" fillId="24" borderId="14" xfId="0" applyFont="1" applyFill="1" applyBorder="1" applyAlignment="1">
      <alignment horizontal="center" vertical="center" wrapText="1"/>
    </xf>
    <xf numFmtId="2" fontId="18" fillId="24" borderId="20" xfId="0" applyNumberFormat="1" applyFont="1" applyFill="1" applyBorder="1" applyAlignment="1">
      <alignment horizontal="center" vertical="center" wrapText="1"/>
    </xf>
    <xf numFmtId="2" fontId="18" fillId="24" borderId="28" xfId="0" applyNumberFormat="1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18" fillId="24" borderId="18" xfId="0" applyFont="1" applyFill="1" applyBorder="1" applyAlignment="1">
      <alignment horizontal="left" vertical="center" wrapText="1"/>
    </xf>
    <xf numFmtId="0" fontId="22" fillId="24" borderId="0" xfId="0" applyFont="1" applyFill="1" applyAlignment="1">
      <alignment horizontal="center" vertical="center" wrapText="1"/>
    </xf>
    <xf numFmtId="2" fontId="18" fillId="24" borderId="14" xfId="0" applyNumberFormat="1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2" fontId="18" fillId="24" borderId="15" xfId="0" applyNumberFormat="1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23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0" fillId="24" borderId="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/>
    </xf>
    <xf numFmtId="0" fontId="19" fillId="24" borderId="0" xfId="0" applyFont="1" applyFill="1" applyAlignment="1">
      <alignment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2" fontId="0" fillId="24" borderId="15" xfId="0" applyNumberFormat="1" applyFont="1" applyFill="1" applyBorder="1" applyAlignment="1">
      <alignment horizontal="center" vertical="center" wrapText="1"/>
    </xf>
    <xf numFmtId="2" fontId="0" fillId="24" borderId="16" xfId="0" applyNumberFormat="1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left" vertical="center" wrapText="1"/>
    </xf>
    <xf numFmtId="0" fontId="18" fillId="24" borderId="0" xfId="0" applyFont="1" applyFill="1" applyBorder="1" applyAlignment="1">
      <alignment horizontal="center" vertical="center" wrapText="1"/>
    </xf>
    <xf numFmtId="2" fontId="18" fillId="24" borderId="0" xfId="0" applyNumberFormat="1" applyFont="1" applyFill="1" applyBorder="1" applyAlignment="1">
      <alignment horizontal="center" vertical="center" wrapText="1"/>
    </xf>
    <xf numFmtId="0" fontId="19" fillId="24" borderId="29" xfId="0" applyFont="1" applyFill="1" applyBorder="1" applyAlignment="1">
      <alignment horizontal="left" vertical="center" wrapText="1"/>
    </xf>
    <xf numFmtId="2" fontId="18" fillId="24" borderId="21" xfId="0" applyNumberFormat="1" applyFont="1" applyFill="1" applyBorder="1" applyAlignment="1">
      <alignment horizontal="center" vertical="center" wrapText="1"/>
    </xf>
    <xf numFmtId="2" fontId="18" fillId="24" borderId="10" xfId="0" applyNumberFormat="1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left" vertical="center" wrapText="1"/>
    </xf>
    <xf numFmtId="0" fontId="25" fillId="24" borderId="0" xfId="0" applyFont="1" applyFill="1" applyBorder="1" applyAlignment="1">
      <alignment horizontal="center" vertical="center" wrapText="1"/>
    </xf>
    <xf numFmtId="2" fontId="25" fillId="24" borderId="0" xfId="0" applyNumberFormat="1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/>
    </xf>
    <xf numFmtId="0" fontId="18" fillId="24" borderId="30" xfId="0" applyFont="1" applyFill="1" applyBorder="1" applyAlignment="1">
      <alignment horizontal="center" vertical="center"/>
    </xf>
    <xf numFmtId="2" fontId="0" fillId="24" borderId="0" xfId="0" applyNumberFormat="1" applyFill="1" applyAlignment="1">
      <alignment/>
    </xf>
    <xf numFmtId="2" fontId="20" fillId="24" borderId="0" xfId="0" applyNumberFormat="1" applyFont="1" applyFill="1" applyAlignment="1">
      <alignment/>
    </xf>
    <xf numFmtId="2" fontId="18" fillId="24" borderId="0" xfId="0" applyNumberFormat="1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2" fontId="23" fillId="24" borderId="0" xfId="0" applyNumberFormat="1" applyFont="1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2" fontId="19" fillId="24" borderId="0" xfId="0" applyNumberFormat="1" applyFont="1" applyFill="1" applyAlignment="1">
      <alignment/>
    </xf>
    <xf numFmtId="0" fontId="20" fillId="24" borderId="0" xfId="0" applyFont="1" applyFill="1" applyAlignment="1">
      <alignment horizontal="center"/>
    </xf>
    <xf numFmtId="0" fontId="0" fillId="24" borderId="14" xfId="0" applyFont="1" applyFill="1" applyBorder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0" fontId="18" fillId="0" borderId="17" xfId="0" applyFont="1" applyFill="1" applyBorder="1" applyAlignment="1">
      <alignment horizontal="left" vertical="center" wrapText="1"/>
    </xf>
    <xf numFmtId="2" fontId="18" fillId="0" borderId="21" xfId="0" applyNumberFormat="1" applyFont="1" applyFill="1" applyBorder="1" applyAlignment="1">
      <alignment horizontal="center" vertical="center" wrapText="1"/>
    </xf>
    <xf numFmtId="2" fontId="19" fillId="24" borderId="30" xfId="0" applyNumberFormat="1" applyFont="1" applyFill="1" applyBorder="1" applyAlignment="1">
      <alignment horizontal="center"/>
    </xf>
    <xf numFmtId="2" fontId="19" fillId="24" borderId="1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2" fontId="18" fillId="0" borderId="0" xfId="0" applyNumberFormat="1" applyFont="1" applyFill="1" applyBorder="1" applyAlignment="1">
      <alignment horizontal="center" vertical="center" wrapText="1"/>
    </xf>
    <xf numFmtId="2" fontId="0" fillId="25" borderId="19" xfId="0" applyNumberFormat="1" applyFont="1" applyFill="1" applyBorder="1" applyAlignment="1">
      <alignment horizontal="center" vertical="center" wrapText="1"/>
    </xf>
    <xf numFmtId="0" fontId="19" fillId="24" borderId="0" xfId="0" applyFont="1" applyFill="1" applyAlignment="1">
      <alignment horizontal="center" wrapText="1"/>
    </xf>
    <xf numFmtId="0" fontId="0" fillId="24" borderId="0" xfId="0" applyFill="1" applyAlignment="1">
      <alignment/>
    </xf>
    <xf numFmtId="2" fontId="21" fillId="24" borderId="0" xfId="0" applyNumberFormat="1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2" fontId="19" fillId="24" borderId="31" xfId="0" applyNumberFormat="1" applyFont="1" applyFill="1" applyBorder="1" applyAlignment="1">
      <alignment horizontal="center" vertical="center" wrapText="1"/>
    </xf>
    <xf numFmtId="0" fontId="0" fillId="24" borderId="31" xfId="0" applyFill="1" applyBorder="1" applyAlignment="1">
      <alignment horizontal="center" vertical="center" wrapText="1"/>
    </xf>
    <xf numFmtId="0" fontId="19" fillId="24" borderId="32" xfId="0" applyFont="1" applyFill="1" applyBorder="1" applyAlignment="1">
      <alignment horizontal="center" vertical="center" wrapText="1"/>
    </xf>
    <xf numFmtId="0" fontId="19" fillId="24" borderId="33" xfId="0" applyFont="1" applyFill="1" applyBorder="1" applyAlignment="1">
      <alignment horizontal="center" vertical="center" wrapText="1"/>
    </xf>
    <xf numFmtId="0" fontId="0" fillId="24" borderId="33" xfId="0" applyFill="1" applyBorder="1" applyAlignment="1">
      <alignment horizontal="center" vertical="center" wrapText="1"/>
    </xf>
    <xf numFmtId="0" fontId="0" fillId="24" borderId="34" xfId="0" applyFill="1" applyBorder="1" applyAlignment="1">
      <alignment horizontal="center" vertical="center" wrapText="1"/>
    </xf>
    <xf numFmtId="0" fontId="21" fillId="24" borderId="0" xfId="0" applyFont="1" applyFill="1" applyAlignment="1">
      <alignment horizontal="left" vertical="center"/>
    </xf>
    <xf numFmtId="0" fontId="18" fillId="24" borderId="0" xfId="0" applyFont="1" applyFill="1" applyAlignment="1">
      <alignment horizontal="right" vertical="center"/>
    </xf>
    <xf numFmtId="0" fontId="0" fillId="24" borderId="0" xfId="0" applyFill="1" applyAlignment="1">
      <alignment horizontal="right"/>
    </xf>
    <xf numFmtId="0" fontId="18" fillId="24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5"/>
  <sheetViews>
    <sheetView tabSelected="1" zoomScale="75" zoomScaleNormal="75" zoomScalePageLayoutView="0" workbookViewId="0" topLeftCell="A76">
      <selection activeCell="D92" sqref="D92:D109"/>
    </sheetView>
  </sheetViews>
  <sheetFormatPr defaultColWidth="9.00390625" defaultRowHeight="12.75"/>
  <cols>
    <col min="1" max="1" width="72.75390625" style="15" customWidth="1"/>
    <col min="2" max="2" width="19.125" style="15" customWidth="1"/>
    <col min="3" max="3" width="13.875" style="15" hidden="1" customWidth="1"/>
    <col min="4" max="4" width="14.875" style="15" customWidth="1"/>
    <col min="5" max="5" width="13.875" style="15" hidden="1" customWidth="1"/>
    <col min="6" max="6" width="20.875" style="15" hidden="1" customWidth="1"/>
    <col min="7" max="7" width="13.875" style="15" customWidth="1"/>
    <col min="8" max="8" width="20.875" style="15" customWidth="1"/>
    <col min="9" max="9" width="15.375" style="15" customWidth="1"/>
    <col min="10" max="10" width="15.375" style="15" hidden="1" customWidth="1"/>
    <col min="11" max="11" width="15.375" style="67" hidden="1" customWidth="1"/>
    <col min="12" max="14" width="15.375" style="15" customWidth="1"/>
    <col min="15" max="16384" width="9.125" style="15" customWidth="1"/>
  </cols>
  <sheetData>
    <row r="1" spans="1:8" ht="16.5" customHeight="1">
      <c r="A1" s="96" t="s">
        <v>0</v>
      </c>
      <c r="B1" s="97"/>
      <c r="C1" s="97"/>
      <c r="D1" s="97"/>
      <c r="E1" s="97"/>
      <c r="F1" s="97"/>
      <c r="G1" s="97"/>
      <c r="H1" s="97"/>
    </row>
    <row r="2" spans="1:8" ht="16.5" customHeight="1">
      <c r="A2" s="74" t="s">
        <v>96</v>
      </c>
      <c r="B2" s="98" t="s">
        <v>1</v>
      </c>
      <c r="C2" s="98"/>
      <c r="D2" s="98"/>
      <c r="E2" s="98"/>
      <c r="F2" s="98"/>
      <c r="G2" s="97"/>
      <c r="H2" s="97"/>
    </row>
    <row r="3" spans="2:8" ht="14.25" customHeight="1">
      <c r="B3" s="98" t="s">
        <v>2</v>
      </c>
      <c r="C3" s="98"/>
      <c r="D3" s="98"/>
      <c r="E3" s="98"/>
      <c r="F3" s="98"/>
      <c r="G3" s="97"/>
      <c r="H3" s="97"/>
    </row>
    <row r="4" spans="2:8" ht="14.25" customHeight="1">
      <c r="B4" s="98" t="s">
        <v>36</v>
      </c>
      <c r="C4" s="98"/>
      <c r="D4" s="98"/>
      <c r="E4" s="98"/>
      <c r="F4" s="98"/>
      <c r="G4" s="97"/>
      <c r="H4" s="97"/>
    </row>
    <row r="5" spans="1:8" s="1" customFormat="1" ht="33" customHeight="1">
      <c r="A5" s="99" t="s">
        <v>95</v>
      </c>
      <c r="B5" s="100"/>
      <c r="C5" s="100"/>
      <c r="D5" s="100"/>
      <c r="E5" s="100"/>
      <c r="F5" s="100"/>
      <c r="G5" s="100"/>
      <c r="H5" s="100"/>
    </row>
    <row r="6" spans="1:11" s="22" customFormat="1" ht="22.5" customHeight="1">
      <c r="A6" s="85" t="s">
        <v>3</v>
      </c>
      <c r="B6" s="85"/>
      <c r="C6" s="85"/>
      <c r="D6" s="85"/>
      <c r="E6" s="86"/>
      <c r="F6" s="86"/>
      <c r="G6" s="86"/>
      <c r="H6" s="86"/>
      <c r="K6" s="68"/>
    </row>
    <row r="7" spans="1:8" s="23" customFormat="1" ht="18.75" customHeight="1">
      <c r="A7" s="85" t="s">
        <v>92</v>
      </c>
      <c r="B7" s="85"/>
      <c r="C7" s="85"/>
      <c r="D7" s="85"/>
      <c r="E7" s="86"/>
      <c r="F7" s="86"/>
      <c r="G7" s="86"/>
      <c r="H7" s="86"/>
    </row>
    <row r="8" spans="1:8" s="24" customFormat="1" ht="17.25" customHeight="1">
      <c r="A8" s="87" t="s">
        <v>84</v>
      </c>
      <c r="B8" s="87"/>
      <c r="C8" s="87"/>
      <c r="D8" s="87"/>
      <c r="E8" s="88"/>
      <c r="F8" s="88"/>
      <c r="G8" s="88"/>
      <c r="H8" s="88"/>
    </row>
    <row r="9" spans="1:8" s="23" customFormat="1" ht="30" customHeight="1" thickBot="1">
      <c r="A9" s="89" t="s">
        <v>94</v>
      </c>
      <c r="B9" s="89"/>
      <c r="C9" s="89"/>
      <c r="D9" s="89"/>
      <c r="E9" s="90"/>
      <c r="F9" s="90"/>
      <c r="G9" s="90"/>
      <c r="H9" s="90"/>
    </row>
    <row r="10" spans="1:11" s="28" customFormat="1" ht="139.5" customHeight="1" thickBot="1">
      <c r="A10" s="25" t="s">
        <v>4</v>
      </c>
      <c r="B10" s="26" t="s">
        <v>5</v>
      </c>
      <c r="C10" s="27" t="s">
        <v>6</v>
      </c>
      <c r="D10" s="27" t="s">
        <v>37</v>
      </c>
      <c r="E10" s="27" t="s">
        <v>6</v>
      </c>
      <c r="F10" s="2" t="s">
        <v>7</v>
      </c>
      <c r="G10" s="27" t="s">
        <v>6</v>
      </c>
      <c r="H10" s="2" t="s">
        <v>7</v>
      </c>
      <c r="K10" s="69"/>
    </row>
    <row r="11" spans="1:11" s="34" customFormat="1" ht="12.75">
      <c r="A11" s="29">
        <v>1</v>
      </c>
      <c r="B11" s="30">
        <v>2</v>
      </c>
      <c r="C11" s="30">
        <v>3</v>
      </c>
      <c r="D11" s="31"/>
      <c r="E11" s="30">
        <v>3</v>
      </c>
      <c r="F11" s="4">
        <v>4</v>
      </c>
      <c r="G11" s="32">
        <v>3</v>
      </c>
      <c r="H11" s="33">
        <v>4</v>
      </c>
      <c r="K11" s="70"/>
    </row>
    <row r="12" spans="1:11" s="34" customFormat="1" ht="49.5" customHeight="1">
      <c r="A12" s="91" t="s">
        <v>8</v>
      </c>
      <c r="B12" s="92"/>
      <c r="C12" s="92"/>
      <c r="D12" s="92"/>
      <c r="E12" s="92"/>
      <c r="F12" s="92"/>
      <c r="G12" s="93"/>
      <c r="H12" s="94"/>
      <c r="K12" s="70"/>
    </row>
    <row r="13" spans="1:11" s="28" customFormat="1" ht="15">
      <c r="A13" s="35" t="s">
        <v>9</v>
      </c>
      <c r="B13" s="36" t="s">
        <v>10</v>
      </c>
      <c r="C13" s="37">
        <f>F13*12</f>
        <v>0</v>
      </c>
      <c r="D13" s="38">
        <f aca="true" t="shared" si="0" ref="D13:D26">G13*I13</f>
        <v>105240.576</v>
      </c>
      <c r="E13" s="37">
        <f aca="true" t="shared" si="1" ref="E13:E18">H13*12</f>
        <v>26.880000000000003</v>
      </c>
      <c r="F13" s="7"/>
      <c r="G13" s="37">
        <f aca="true" t="shared" si="2" ref="G13:G26">H13*12</f>
        <v>26.880000000000003</v>
      </c>
      <c r="H13" s="37">
        <v>2.24</v>
      </c>
      <c r="I13" s="28">
        <v>3915.2</v>
      </c>
      <c r="J13" s="28">
        <v>1.07</v>
      </c>
      <c r="K13" s="69">
        <v>2.2363</v>
      </c>
    </row>
    <row r="14" spans="1:11" s="28" customFormat="1" ht="30">
      <c r="A14" s="35" t="s">
        <v>11</v>
      </c>
      <c r="B14" s="39" t="s">
        <v>12</v>
      </c>
      <c r="C14" s="37">
        <f>F14*12</f>
        <v>0</v>
      </c>
      <c r="D14" s="38">
        <f t="shared" si="0"/>
        <v>78930.432</v>
      </c>
      <c r="E14" s="37">
        <f t="shared" si="1"/>
        <v>20.16</v>
      </c>
      <c r="F14" s="7"/>
      <c r="G14" s="37">
        <f t="shared" si="2"/>
        <v>20.16</v>
      </c>
      <c r="H14" s="37">
        <v>1.68</v>
      </c>
      <c r="I14" s="28">
        <v>3915.2</v>
      </c>
      <c r="J14" s="28">
        <v>1.07</v>
      </c>
      <c r="K14" s="69">
        <v>1.6799000000000002</v>
      </c>
    </row>
    <row r="15" spans="1:11" s="41" customFormat="1" ht="15">
      <c r="A15" s="40" t="s">
        <v>14</v>
      </c>
      <c r="B15" s="36" t="s">
        <v>15</v>
      </c>
      <c r="C15" s="37">
        <f>F15*12</f>
        <v>0</v>
      </c>
      <c r="D15" s="38">
        <f t="shared" si="0"/>
        <v>28189.439999999995</v>
      </c>
      <c r="E15" s="37">
        <f t="shared" si="1"/>
        <v>7.199999999999999</v>
      </c>
      <c r="F15" s="5"/>
      <c r="G15" s="37">
        <f t="shared" si="2"/>
        <v>7.199999999999999</v>
      </c>
      <c r="H15" s="37">
        <v>0.6</v>
      </c>
      <c r="I15" s="28">
        <v>3915.2</v>
      </c>
      <c r="J15" s="28">
        <v>1.07</v>
      </c>
      <c r="K15" s="69">
        <v>0.5992000000000001</v>
      </c>
    </row>
    <row r="16" spans="1:11" s="28" customFormat="1" ht="15">
      <c r="A16" s="40" t="s">
        <v>16</v>
      </c>
      <c r="B16" s="36" t="s">
        <v>17</v>
      </c>
      <c r="C16" s="37">
        <f>F16*12</f>
        <v>0</v>
      </c>
      <c r="D16" s="38">
        <f t="shared" si="0"/>
        <v>91145.856</v>
      </c>
      <c r="E16" s="37">
        <f t="shared" si="1"/>
        <v>23.28</v>
      </c>
      <c r="F16" s="5"/>
      <c r="G16" s="37">
        <f t="shared" si="2"/>
        <v>23.28</v>
      </c>
      <c r="H16" s="37">
        <v>1.94</v>
      </c>
      <c r="I16" s="28">
        <v>3915.2</v>
      </c>
      <c r="J16" s="28">
        <v>1.07</v>
      </c>
      <c r="K16" s="69">
        <v>1.9367</v>
      </c>
    </row>
    <row r="17" spans="1:11" s="34" customFormat="1" ht="30">
      <c r="A17" s="40" t="s">
        <v>57</v>
      </c>
      <c r="B17" s="36" t="s">
        <v>10</v>
      </c>
      <c r="C17" s="42"/>
      <c r="D17" s="38">
        <f t="shared" si="0"/>
        <v>1409.472</v>
      </c>
      <c r="E17" s="42">
        <f t="shared" si="1"/>
        <v>0.36</v>
      </c>
      <c r="F17" s="5"/>
      <c r="G17" s="37">
        <f t="shared" si="2"/>
        <v>0.36</v>
      </c>
      <c r="H17" s="37">
        <v>0.03</v>
      </c>
      <c r="I17" s="28">
        <v>3915.2</v>
      </c>
      <c r="J17" s="28">
        <v>1.07</v>
      </c>
      <c r="K17" s="69">
        <v>0.032100000000000004</v>
      </c>
    </row>
    <row r="18" spans="1:11" s="34" customFormat="1" ht="30">
      <c r="A18" s="40" t="s">
        <v>83</v>
      </c>
      <c r="B18" s="36" t="s">
        <v>10</v>
      </c>
      <c r="C18" s="42"/>
      <c r="D18" s="38">
        <f t="shared" si="0"/>
        <v>1409.472</v>
      </c>
      <c r="E18" s="42">
        <f t="shared" si="1"/>
        <v>0.36</v>
      </c>
      <c r="F18" s="5"/>
      <c r="G18" s="37">
        <f t="shared" si="2"/>
        <v>0.36</v>
      </c>
      <c r="H18" s="37">
        <v>0.03</v>
      </c>
      <c r="I18" s="28">
        <v>3915.2</v>
      </c>
      <c r="J18" s="28">
        <v>1.07</v>
      </c>
      <c r="K18" s="69">
        <v>0.032100000000000004</v>
      </c>
    </row>
    <row r="19" spans="1:11" s="34" customFormat="1" ht="15">
      <c r="A19" s="40" t="s">
        <v>58</v>
      </c>
      <c r="B19" s="36" t="s">
        <v>10</v>
      </c>
      <c r="C19" s="42"/>
      <c r="D19" s="38">
        <f t="shared" si="0"/>
        <v>10336.128</v>
      </c>
      <c r="E19" s="42"/>
      <c r="F19" s="5"/>
      <c r="G19" s="37">
        <f t="shared" si="2"/>
        <v>2.64</v>
      </c>
      <c r="H19" s="37">
        <v>0.22</v>
      </c>
      <c r="I19" s="28">
        <v>3915.2</v>
      </c>
      <c r="J19" s="28">
        <v>1.07</v>
      </c>
      <c r="K19" s="69">
        <v>0.21400000000000002</v>
      </c>
    </row>
    <row r="20" spans="1:11" s="34" customFormat="1" ht="30" hidden="1">
      <c r="A20" s="40" t="s">
        <v>59</v>
      </c>
      <c r="B20" s="36" t="s">
        <v>13</v>
      </c>
      <c r="C20" s="42"/>
      <c r="D20" s="38">
        <f t="shared" si="0"/>
        <v>0</v>
      </c>
      <c r="E20" s="42"/>
      <c r="F20" s="5"/>
      <c r="G20" s="37">
        <f t="shared" si="2"/>
        <v>0</v>
      </c>
      <c r="H20" s="37">
        <v>0</v>
      </c>
      <c r="I20" s="28">
        <v>3915.2</v>
      </c>
      <c r="J20" s="28">
        <v>1.07</v>
      </c>
      <c r="K20" s="69">
        <v>0</v>
      </c>
    </row>
    <row r="21" spans="1:11" s="34" customFormat="1" ht="30" hidden="1">
      <c r="A21" s="40" t="s">
        <v>60</v>
      </c>
      <c r="B21" s="36" t="s">
        <v>13</v>
      </c>
      <c r="C21" s="42"/>
      <c r="D21" s="38">
        <f t="shared" si="0"/>
        <v>0</v>
      </c>
      <c r="E21" s="42"/>
      <c r="F21" s="5"/>
      <c r="G21" s="37">
        <f t="shared" si="2"/>
        <v>0</v>
      </c>
      <c r="H21" s="37">
        <v>0</v>
      </c>
      <c r="I21" s="28">
        <v>3915.2</v>
      </c>
      <c r="J21" s="28">
        <v>1.07</v>
      </c>
      <c r="K21" s="69">
        <v>0</v>
      </c>
    </row>
    <row r="22" spans="1:11" s="34" customFormat="1" ht="30" hidden="1">
      <c r="A22" s="40" t="s">
        <v>61</v>
      </c>
      <c r="B22" s="36" t="s">
        <v>13</v>
      </c>
      <c r="C22" s="42"/>
      <c r="D22" s="38">
        <f t="shared" si="0"/>
        <v>0</v>
      </c>
      <c r="E22" s="42"/>
      <c r="F22" s="5"/>
      <c r="G22" s="37">
        <f t="shared" si="2"/>
        <v>0</v>
      </c>
      <c r="H22" s="37"/>
      <c r="I22" s="28">
        <v>3915.2</v>
      </c>
      <c r="J22" s="28">
        <v>1.07</v>
      </c>
      <c r="K22" s="69">
        <v>0.2033</v>
      </c>
    </row>
    <row r="23" spans="1:11" s="34" customFormat="1" ht="30">
      <c r="A23" s="40" t="s">
        <v>24</v>
      </c>
      <c r="B23" s="36"/>
      <c r="C23" s="42">
        <f>F23*12</f>
        <v>0</v>
      </c>
      <c r="D23" s="38">
        <f t="shared" si="0"/>
        <v>6577.536</v>
      </c>
      <c r="E23" s="42">
        <f>H23*12</f>
        <v>1.6800000000000002</v>
      </c>
      <c r="F23" s="5"/>
      <c r="G23" s="37">
        <f t="shared" si="2"/>
        <v>1.6800000000000002</v>
      </c>
      <c r="H23" s="37">
        <v>0.14</v>
      </c>
      <c r="I23" s="28">
        <v>3915.2</v>
      </c>
      <c r="J23" s="28">
        <v>1.07</v>
      </c>
      <c r="K23" s="69">
        <v>0.1391</v>
      </c>
    </row>
    <row r="24" spans="1:11" s="28" customFormat="1" ht="15">
      <c r="A24" s="40" t="s">
        <v>26</v>
      </c>
      <c r="B24" s="36" t="s">
        <v>27</v>
      </c>
      <c r="C24" s="42">
        <f>F24*12</f>
        <v>0</v>
      </c>
      <c r="D24" s="38">
        <f t="shared" si="0"/>
        <v>1409.472</v>
      </c>
      <c r="E24" s="42">
        <f>H24*12</f>
        <v>0.36</v>
      </c>
      <c r="F24" s="5"/>
      <c r="G24" s="37">
        <f t="shared" si="2"/>
        <v>0.36</v>
      </c>
      <c r="H24" s="37">
        <v>0.03</v>
      </c>
      <c r="I24" s="28">
        <v>3915.2</v>
      </c>
      <c r="J24" s="28">
        <v>1.07</v>
      </c>
      <c r="K24" s="69">
        <v>0.032100000000000004</v>
      </c>
    </row>
    <row r="25" spans="1:11" s="28" customFormat="1" ht="15">
      <c r="A25" s="40" t="s">
        <v>28</v>
      </c>
      <c r="B25" s="43" t="s">
        <v>29</v>
      </c>
      <c r="C25" s="44">
        <f>F25*12</f>
        <v>0</v>
      </c>
      <c r="D25" s="38">
        <f t="shared" si="0"/>
        <v>939.6479999999999</v>
      </c>
      <c r="E25" s="44">
        <f>H25*12</f>
        <v>0.24</v>
      </c>
      <c r="F25" s="11"/>
      <c r="G25" s="37">
        <f t="shared" si="2"/>
        <v>0.24</v>
      </c>
      <c r="H25" s="37">
        <v>0.02</v>
      </c>
      <c r="I25" s="28">
        <v>3915.2</v>
      </c>
      <c r="J25" s="28">
        <v>1.07</v>
      </c>
      <c r="K25" s="69">
        <v>0.021400000000000002</v>
      </c>
    </row>
    <row r="26" spans="1:11" s="41" customFormat="1" ht="30">
      <c r="A26" s="40" t="s">
        <v>25</v>
      </c>
      <c r="B26" s="36"/>
      <c r="C26" s="42">
        <f>F26*12</f>
        <v>0</v>
      </c>
      <c r="D26" s="38">
        <f t="shared" si="0"/>
        <v>1409.472</v>
      </c>
      <c r="E26" s="42">
        <f>H26*12</f>
        <v>0.36</v>
      </c>
      <c r="F26" s="5"/>
      <c r="G26" s="37">
        <f t="shared" si="2"/>
        <v>0.36</v>
      </c>
      <c r="H26" s="37">
        <v>0.03</v>
      </c>
      <c r="I26" s="28">
        <v>3915.2</v>
      </c>
      <c r="J26" s="28">
        <v>1.07</v>
      </c>
      <c r="K26" s="69">
        <v>0.032100000000000004</v>
      </c>
    </row>
    <row r="27" spans="1:11" s="41" customFormat="1" ht="15">
      <c r="A27" s="40" t="s">
        <v>38</v>
      </c>
      <c r="B27" s="36"/>
      <c r="C27" s="37"/>
      <c r="D27" s="37">
        <f>SUM(D28:D42)</f>
        <v>19247.83</v>
      </c>
      <c r="E27" s="37"/>
      <c r="F27" s="5"/>
      <c r="G27" s="37">
        <f>SUM(G28:G42)</f>
        <v>4.92</v>
      </c>
      <c r="H27" s="37">
        <f>SUM(H28:H42)</f>
        <v>0.41000000000000003</v>
      </c>
      <c r="I27" s="28">
        <v>3915.2</v>
      </c>
      <c r="J27" s="28">
        <v>1.07</v>
      </c>
      <c r="K27" s="69">
        <v>0.4066</v>
      </c>
    </row>
    <row r="28" spans="1:11" s="34" customFormat="1" ht="15" hidden="1">
      <c r="A28" s="20" t="s">
        <v>70</v>
      </c>
      <c r="B28" s="45" t="s">
        <v>18</v>
      </c>
      <c r="C28" s="9"/>
      <c r="D28" s="19"/>
      <c r="E28" s="9"/>
      <c r="F28" s="6"/>
      <c r="G28" s="9"/>
      <c r="H28" s="9">
        <v>0</v>
      </c>
      <c r="I28" s="28">
        <v>3915.2</v>
      </c>
      <c r="J28" s="28">
        <v>1.07</v>
      </c>
      <c r="K28" s="69">
        <v>0</v>
      </c>
    </row>
    <row r="29" spans="1:11" s="34" customFormat="1" ht="15">
      <c r="A29" s="20" t="s">
        <v>51</v>
      </c>
      <c r="B29" s="45" t="s">
        <v>18</v>
      </c>
      <c r="C29" s="9"/>
      <c r="D29" s="19">
        <f aca="true" t="shared" si="3" ref="D29:D42">G29*I29</f>
        <v>469.82399999999996</v>
      </c>
      <c r="E29" s="9"/>
      <c r="F29" s="6"/>
      <c r="G29" s="9">
        <v>0.12</v>
      </c>
      <c r="H29" s="9">
        <v>0.01</v>
      </c>
      <c r="I29" s="28">
        <v>3915.2</v>
      </c>
      <c r="J29" s="28">
        <v>1.07</v>
      </c>
      <c r="K29" s="69">
        <v>0.010700000000000001</v>
      </c>
    </row>
    <row r="30" spans="1:11" s="34" customFormat="1" ht="15">
      <c r="A30" s="20" t="s">
        <v>19</v>
      </c>
      <c r="B30" s="45" t="s">
        <v>23</v>
      </c>
      <c r="C30" s="9">
        <f>F30*12</f>
        <v>0</v>
      </c>
      <c r="D30" s="19">
        <f t="shared" si="3"/>
        <v>469.82399999999996</v>
      </c>
      <c r="E30" s="9">
        <f>H30*12</f>
        <v>0.12</v>
      </c>
      <c r="F30" s="6"/>
      <c r="G30" s="9">
        <v>0.12</v>
      </c>
      <c r="H30" s="9">
        <v>0.01</v>
      </c>
      <c r="I30" s="28">
        <v>3915.2</v>
      </c>
      <c r="J30" s="28">
        <v>1.07</v>
      </c>
      <c r="K30" s="69">
        <v>0.010700000000000001</v>
      </c>
    </row>
    <row r="31" spans="1:11" s="34" customFormat="1" ht="15">
      <c r="A31" s="20" t="s">
        <v>108</v>
      </c>
      <c r="B31" s="45" t="s">
        <v>18</v>
      </c>
      <c r="C31" s="9">
        <f>F31*12</f>
        <v>0</v>
      </c>
      <c r="D31" s="19">
        <f t="shared" si="3"/>
        <v>4698.240000000001</v>
      </c>
      <c r="E31" s="9">
        <f>H31*12</f>
        <v>1.2000000000000002</v>
      </c>
      <c r="F31" s="6"/>
      <c r="G31" s="9">
        <f>H31*12</f>
        <v>1.2000000000000002</v>
      </c>
      <c r="H31" s="9">
        <v>0.1</v>
      </c>
      <c r="I31" s="28">
        <v>3915.2</v>
      </c>
      <c r="J31" s="28">
        <v>1.07</v>
      </c>
      <c r="K31" s="69">
        <v>0.12840000000000001</v>
      </c>
    </row>
    <row r="32" spans="1:11" s="34" customFormat="1" ht="15">
      <c r="A32" s="20" t="s">
        <v>68</v>
      </c>
      <c r="B32" s="45" t="s">
        <v>18</v>
      </c>
      <c r="C32" s="9">
        <f>F32*12</f>
        <v>0</v>
      </c>
      <c r="D32" s="19">
        <f t="shared" si="3"/>
        <v>469.82399999999996</v>
      </c>
      <c r="E32" s="9">
        <f>H32*12</f>
        <v>0.12</v>
      </c>
      <c r="F32" s="6"/>
      <c r="G32" s="9">
        <v>0.12</v>
      </c>
      <c r="H32" s="9">
        <v>0.01</v>
      </c>
      <c r="I32" s="28">
        <v>3915.2</v>
      </c>
      <c r="J32" s="28">
        <v>1.07</v>
      </c>
      <c r="K32" s="69">
        <v>0.010700000000000001</v>
      </c>
    </row>
    <row r="33" spans="1:11" s="34" customFormat="1" ht="15">
      <c r="A33" s="20" t="s">
        <v>20</v>
      </c>
      <c r="B33" s="45" t="s">
        <v>18</v>
      </c>
      <c r="C33" s="9">
        <f>F33*12</f>
        <v>0</v>
      </c>
      <c r="D33" s="19">
        <f t="shared" si="3"/>
        <v>2818.944</v>
      </c>
      <c r="E33" s="9">
        <f>H33*12</f>
        <v>0.72</v>
      </c>
      <c r="F33" s="6"/>
      <c r="G33" s="9">
        <f>H33*12</f>
        <v>0.72</v>
      </c>
      <c r="H33" s="9">
        <v>0.06</v>
      </c>
      <c r="I33" s="28">
        <v>3915.2</v>
      </c>
      <c r="J33" s="28">
        <v>1.07</v>
      </c>
      <c r="K33" s="69">
        <v>0.06420000000000001</v>
      </c>
    </row>
    <row r="34" spans="1:11" s="34" customFormat="1" ht="15">
      <c r="A34" s="20" t="s">
        <v>21</v>
      </c>
      <c r="B34" s="45" t="s">
        <v>18</v>
      </c>
      <c r="C34" s="9">
        <f>F34*12</f>
        <v>0</v>
      </c>
      <c r="D34" s="19">
        <f t="shared" si="3"/>
        <v>469.82399999999996</v>
      </c>
      <c r="E34" s="9">
        <f>H34*12</f>
        <v>0.12</v>
      </c>
      <c r="F34" s="6"/>
      <c r="G34" s="9">
        <v>0.12</v>
      </c>
      <c r="H34" s="9">
        <v>0.01</v>
      </c>
      <c r="I34" s="28">
        <v>3915.2</v>
      </c>
      <c r="J34" s="28">
        <v>1.07</v>
      </c>
      <c r="K34" s="69">
        <v>0.010700000000000001</v>
      </c>
    </row>
    <row r="35" spans="1:11" s="34" customFormat="1" ht="15">
      <c r="A35" s="20" t="s">
        <v>63</v>
      </c>
      <c r="B35" s="45" t="s">
        <v>18</v>
      </c>
      <c r="C35" s="9"/>
      <c r="D35" s="19">
        <f t="shared" si="3"/>
        <v>469.82399999999996</v>
      </c>
      <c r="E35" s="9"/>
      <c r="F35" s="6"/>
      <c r="G35" s="9">
        <v>0.12</v>
      </c>
      <c r="H35" s="9">
        <v>0.01</v>
      </c>
      <c r="I35" s="28">
        <v>3915.2</v>
      </c>
      <c r="J35" s="28">
        <v>1.07</v>
      </c>
      <c r="K35" s="69">
        <v>0.010700000000000001</v>
      </c>
    </row>
    <row r="36" spans="1:11" s="34" customFormat="1" ht="15">
      <c r="A36" s="20" t="s">
        <v>64</v>
      </c>
      <c r="B36" s="45" t="s">
        <v>23</v>
      </c>
      <c r="C36" s="9"/>
      <c r="D36" s="19">
        <f t="shared" si="3"/>
        <v>1409.472</v>
      </c>
      <c r="E36" s="9"/>
      <c r="F36" s="6"/>
      <c r="G36" s="9">
        <v>0.36</v>
      </c>
      <c r="H36" s="9">
        <v>0.03</v>
      </c>
      <c r="I36" s="28">
        <v>3915.2</v>
      </c>
      <c r="J36" s="28">
        <v>1.07</v>
      </c>
      <c r="K36" s="69">
        <v>0.032100000000000004</v>
      </c>
    </row>
    <row r="37" spans="1:11" s="34" customFormat="1" ht="25.5">
      <c r="A37" s="20" t="s">
        <v>22</v>
      </c>
      <c r="B37" s="45" t="s">
        <v>18</v>
      </c>
      <c r="C37" s="9">
        <f>F37*12</f>
        <v>0</v>
      </c>
      <c r="D37" s="19">
        <f t="shared" si="3"/>
        <v>2349.1200000000003</v>
      </c>
      <c r="E37" s="9">
        <f>H37*12</f>
        <v>0.6000000000000001</v>
      </c>
      <c r="F37" s="6"/>
      <c r="G37" s="9">
        <f>H37*12</f>
        <v>0.6000000000000001</v>
      </c>
      <c r="H37" s="9">
        <v>0.05</v>
      </c>
      <c r="I37" s="28">
        <v>3915.2</v>
      </c>
      <c r="J37" s="28">
        <v>1.07</v>
      </c>
      <c r="K37" s="69">
        <v>0.053500000000000006</v>
      </c>
    </row>
    <row r="38" spans="1:11" s="34" customFormat="1" ht="15">
      <c r="A38" s="20" t="s">
        <v>39</v>
      </c>
      <c r="B38" s="45" t="s">
        <v>18</v>
      </c>
      <c r="C38" s="9"/>
      <c r="D38" s="19">
        <f t="shared" si="3"/>
        <v>469.82399999999996</v>
      </c>
      <c r="E38" s="9"/>
      <c r="F38" s="6"/>
      <c r="G38" s="9">
        <v>0.12</v>
      </c>
      <c r="H38" s="9">
        <v>0.01</v>
      </c>
      <c r="I38" s="28">
        <v>3915.2</v>
      </c>
      <c r="J38" s="28">
        <v>1.07</v>
      </c>
      <c r="K38" s="69">
        <v>0.010700000000000001</v>
      </c>
    </row>
    <row r="39" spans="1:11" s="34" customFormat="1" ht="15" hidden="1">
      <c r="A39" s="20" t="s">
        <v>71</v>
      </c>
      <c r="B39" s="45" t="s">
        <v>18</v>
      </c>
      <c r="C39" s="21"/>
      <c r="D39" s="19"/>
      <c r="E39" s="21"/>
      <c r="F39" s="6"/>
      <c r="G39" s="9"/>
      <c r="H39" s="9">
        <v>0</v>
      </c>
      <c r="I39" s="28">
        <v>3915.2</v>
      </c>
      <c r="J39" s="28">
        <v>1.07</v>
      </c>
      <c r="K39" s="69">
        <v>0</v>
      </c>
    </row>
    <row r="40" spans="1:11" s="34" customFormat="1" ht="15">
      <c r="A40" s="20" t="s">
        <v>67</v>
      </c>
      <c r="B40" s="45" t="s">
        <v>18</v>
      </c>
      <c r="C40" s="21">
        <f>F40*12</f>
        <v>0</v>
      </c>
      <c r="D40" s="19">
        <f t="shared" si="3"/>
        <v>2349.12</v>
      </c>
      <c r="E40" s="21">
        <f>H40*12</f>
        <v>0.6000000000000001</v>
      </c>
      <c r="F40" s="6"/>
      <c r="G40" s="9">
        <v>0.6</v>
      </c>
      <c r="H40" s="9">
        <v>0.05</v>
      </c>
      <c r="I40" s="28">
        <v>3915.2</v>
      </c>
      <c r="J40" s="28">
        <v>1.07</v>
      </c>
      <c r="K40" s="69">
        <v>0.053500000000000006</v>
      </c>
    </row>
    <row r="41" spans="1:11" s="34" customFormat="1" ht="15">
      <c r="A41" s="20" t="s">
        <v>105</v>
      </c>
      <c r="B41" s="45" t="s">
        <v>18</v>
      </c>
      <c r="C41" s="9"/>
      <c r="D41" s="19">
        <v>2803.99</v>
      </c>
      <c r="E41" s="9"/>
      <c r="F41" s="6"/>
      <c r="G41" s="9">
        <f>H41*12</f>
        <v>0.72</v>
      </c>
      <c r="H41" s="9">
        <v>0.06</v>
      </c>
      <c r="I41" s="28">
        <v>3915.2</v>
      </c>
      <c r="J41" s="28">
        <v>1.07</v>
      </c>
      <c r="K41" s="69">
        <v>0.010700000000000001</v>
      </c>
    </row>
    <row r="42" spans="1:11" s="34" customFormat="1" ht="15" hidden="1">
      <c r="A42" s="20" t="s">
        <v>80</v>
      </c>
      <c r="B42" s="45" t="s">
        <v>18</v>
      </c>
      <c r="C42" s="9"/>
      <c r="D42" s="19">
        <f t="shared" si="3"/>
        <v>0</v>
      </c>
      <c r="E42" s="9"/>
      <c r="F42" s="6"/>
      <c r="G42" s="9">
        <f>H42*12</f>
        <v>0</v>
      </c>
      <c r="H42" s="9">
        <v>0</v>
      </c>
      <c r="I42" s="28">
        <v>3915.2</v>
      </c>
      <c r="J42" s="28">
        <v>1.07</v>
      </c>
      <c r="K42" s="69">
        <v>0</v>
      </c>
    </row>
    <row r="43" spans="1:11" s="41" customFormat="1" ht="30">
      <c r="A43" s="40" t="s">
        <v>47</v>
      </c>
      <c r="B43" s="36"/>
      <c r="C43" s="37"/>
      <c r="D43" s="37">
        <f>SUM(D44:D55)</f>
        <v>24073.551999999996</v>
      </c>
      <c r="E43" s="37"/>
      <c r="F43" s="5"/>
      <c r="G43" s="37">
        <f>SUM(G44:G55)</f>
        <v>6.12</v>
      </c>
      <c r="H43" s="37">
        <f>SUM(H44:H55)</f>
        <v>0.51</v>
      </c>
      <c r="I43" s="28">
        <v>3915.2</v>
      </c>
      <c r="J43" s="28">
        <v>1.07</v>
      </c>
      <c r="K43" s="69">
        <v>0.4815</v>
      </c>
    </row>
    <row r="44" spans="1:11" s="34" customFormat="1" ht="15">
      <c r="A44" s="20" t="s">
        <v>40</v>
      </c>
      <c r="B44" s="45" t="s">
        <v>69</v>
      </c>
      <c r="C44" s="9"/>
      <c r="D44" s="19">
        <f aca="true" t="shared" si="4" ref="D44:D55">G44*I44</f>
        <v>1879.2959999999998</v>
      </c>
      <c r="E44" s="9"/>
      <c r="F44" s="6"/>
      <c r="G44" s="9">
        <f aca="true" t="shared" si="5" ref="G44:G55">H44*12</f>
        <v>0.48</v>
      </c>
      <c r="H44" s="9">
        <v>0.04</v>
      </c>
      <c r="I44" s="28">
        <v>3915.2</v>
      </c>
      <c r="J44" s="28">
        <v>1.07</v>
      </c>
      <c r="K44" s="69">
        <v>0.042800000000000005</v>
      </c>
    </row>
    <row r="45" spans="1:11" s="34" customFormat="1" ht="25.5">
      <c r="A45" s="20" t="s">
        <v>41</v>
      </c>
      <c r="B45" s="45" t="s">
        <v>52</v>
      </c>
      <c r="C45" s="9"/>
      <c r="D45" s="19">
        <f t="shared" si="4"/>
        <v>1409.472</v>
      </c>
      <c r="E45" s="9"/>
      <c r="F45" s="6"/>
      <c r="G45" s="9">
        <v>0.36</v>
      </c>
      <c r="H45" s="9">
        <v>0.03</v>
      </c>
      <c r="I45" s="28">
        <v>3915.2</v>
      </c>
      <c r="J45" s="28">
        <v>1.07</v>
      </c>
      <c r="K45" s="69">
        <v>0.032100000000000004</v>
      </c>
    </row>
    <row r="46" spans="1:11" s="34" customFormat="1" ht="15">
      <c r="A46" s="20" t="s">
        <v>76</v>
      </c>
      <c r="B46" s="45" t="s">
        <v>75</v>
      </c>
      <c r="C46" s="9"/>
      <c r="D46" s="19">
        <f t="shared" si="4"/>
        <v>1409.472</v>
      </c>
      <c r="E46" s="9"/>
      <c r="F46" s="6"/>
      <c r="G46" s="9">
        <v>0.36</v>
      </c>
      <c r="H46" s="9">
        <v>0.03</v>
      </c>
      <c r="I46" s="28">
        <v>3915.2</v>
      </c>
      <c r="J46" s="28">
        <v>1.07</v>
      </c>
      <c r="K46" s="69">
        <v>0.032100000000000004</v>
      </c>
    </row>
    <row r="47" spans="1:11" s="34" customFormat="1" ht="25.5">
      <c r="A47" s="20" t="s">
        <v>72</v>
      </c>
      <c r="B47" s="45" t="s">
        <v>73</v>
      </c>
      <c r="C47" s="9"/>
      <c r="D47" s="19">
        <f t="shared" si="4"/>
        <v>1409.472</v>
      </c>
      <c r="E47" s="9"/>
      <c r="F47" s="6"/>
      <c r="G47" s="9">
        <v>0.36</v>
      </c>
      <c r="H47" s="9">
        <v>0.03</v>
      </c>
      <c r="I47" s="28">
        <v>3915.2</v>
      </c>
      <c r="J47" s="28">
        <v>1.07</v>
      </c>
      <c r="K47" s="69">
        <v>0.032100000000000004</v>
      </c>
    </row>
    <row r="48" spans="1:11" s="34" customFormat="1" ht="15">
      <c r="A48" s="20" t="s">
        <v>106</v>
      </c>
      <c r="B48" s="45" t="s">
        <v>74</v>
      </c>
      <c r="C48" s="9"/>
      <c r="D48" s="19">
        <v>1522</v>
      </c>
      <c r="E48" s="9"/>
      <c r="F48" s="6"/>
      <c r="G48" s="9">
        <v>0.36</v>
      </c>
      <c r="H48" s="9">
        <v>0.03</v>
      </c>
      <c r="I48" s="28">
        <v>3915.2</v>
      </c>
      <c r="J48" s="28">
        <v>1.07</v>
      </c>
      <c r="K48" s="69">
        <v>0</v>
      </c>
    </row>
    <row r="49" spans="1:11" s="34" customFormat="1" ht="15" hidden="1">
      <c r="A49" s="20" t="s">
        <v>55</v>
      </c>
      <c r="B49" s="45" t="s">
        <v>75</v>
      </c>
      <c r="C49" s="9"/>
      <c r="D49" s="19">
        <f t="shared" si="4"/>
        <v>0</v>
      </c>
      <c r="E49" s="9"/>
      <c r="F49" s="6"/>
      <c r="G49" s="9">
        <f t="shared" si="5"/>
        <v>0</v>
      </c>
      <c r="H49" s="9">
        <v>0</v>
      </c>
      <c r="I49" s="28">
        <v>3915.2</v>
      </c>
      <c r="J49" s="28">
        <v>1.07</v>
      </c>
      <c r="K49" s="69">
        <v>0</v>
      </c>
    </row>
    <row r="50" spans="1:11" s="34" customFormat="1" ht="15" hidden="1">
      <c r="A50" s="20" t="s">
        <v>56</v>
      </c>
      <c r="B50" s="45" t="s">
        <v>18</v>
      </c>
      <c r="C50" s="9"/>
      <c r="D50" s="19">
        <f t="shared" si="4"/>
        <v>0</v>
      </c>
      <c r="E50" s="9"/>
      <c r="F50" s="6"/>
      <c r="G50" s="9">
        <f t="shared" si="5"/>
        <v>0</v>
      </c>
      <c r="H50" s="9">
        <v>0</v>
      </c>
      <c r="I50" s="28">
        <v>3915.2</v>
      </c>
      <c r="J50" s="28">
        <v>1.07</v>
      </c>
      <c r="K50" s="69">
        <v>0</v>
      </c>
    </row>
    <row r="51" spans="1:11" s="34" customFormat="1" ht="25.5" hidden="1">
      <c r="A51" s="20" t="s">
        <v>53</v>
      </c>
      <c r="B51" s="45" t="s">
        <v>18</v>
      </c>
      <c r="C51" s="9"/>
      <c r="D51" s="19">
        <f t="shared" si="4"/>
        <v>0</v>
      </c>
      <c r="E51" s="9"/>
      <c r="F51" s="6"/>
      <c r="G51" s="9">
        <f t="shared" si="5"/>
        <v>0</v>
      </c>
      <c r="H51" s="9">
        <v>0</v>
      </c>
      <c r="I51" s="28">
        <v>3915.2</v>
      </c>
      <c r="J51" s="28">
        <v>1.07</v>
      </c>
      <c r="K51" s="69">
        <v>0</v>
      </c>
    </row>
    <row r="52" spans="1:11" s="34" customFormat="1" ht="15">
      <c r="A52" s="20" t="s">
        <v>88</v>
      </c>
      <c r="B52" s="45" t="s">
        <v>18</v>
      </c>
      <c r="C52" s="9"/>
      <c r="D52" s="19">
        <f t="shared" si="4"/>
        <v>1879.2959999999998</v>
      </c>
      <c r="E52" s="9"/>
      <c r="F52" s="6"/>
      <c r="G52" s="9">
        <f>H52*12</f>
        <v>0.48</v>
      </c>
      <c r="H52" s="9">
        <v>0.04</v>
      </c>
      <c r="I52" s="28">
        <v>3915.2</v>
      </c>
      <c r="J52" s="28">
        <v>1.07</v>
      </c>
      <c r="K52" s="69">
        <v>0.032100000000000004</v>
      </c>
    </row>
    <row r="53" spans="1:11" s="34" customFormat="1" ht="25.5">
      <c r="A53" s="20" t="s">
        <v>109</v>
      </c>
      <c r="B53" s="45" t="s">
        <v>13</v>
      </c>
      <c r="C53" s="9"/>
      <c r="D53" s="19">
        <f t="shared" si="4"/>
        <v>9396.48</v>
      </c>
      <c r="E53" s="9"/>
      <c r="F53" s="6"/>
      <c r="G53" s="9">
        <v>2.4</v>
      </c>
      <c r="H53" s="9">
        <v>0.2</v>
      </c>
      <c r="I53" s="28">
        <v>3915.2</v>
      </c>
      <c r="J53" s="28">
        <v>1.07</v>
      </c>
      <c r="K53" s="69">
        <v>0.2033</v>
      </c>
    </row>
    <row r="54" spans="1:11" s="34" customFormat="1" ht="15">
      <c r="A54" s="20" t="s">
        <v>65</v>
      </c>
      <c r="B54" s="45" t="s">
        <v>10</v>
      </c>
      <c r="C54" s="21"/>
      <c r="D54" s="19">
        <f t="shared" si="4"/>
        <v>5168.064</v>
      </c>
      <c r="E54" s="21"/>
      <c r="F54" s="6"/>
      <c r="G54" s="9">
        <f t="shared" si="5"/>
        <v>1.32</v>
      </c>
      <c r="H54" s="9">
        <v>0.11</v>
      </c>
      <c r="I54" s="28">
        <v>3915.2</v>
      </c>
      <c r="J54" s="28">
        <v>1.07</v>
      </c>
      <c r="K54" s="69">
        <v>0.10700000000000001</v>
      </c>
    </row>
    <row r="55" spans="1:11" s="34" customFormat="1" ht="15" hidden="1">
      <c r="A55" s="20" t="s">
        <v>80</v>
      </c>
      <c r="B55" s="45" t="s">
        <v>18</v>
      </c>
      <c r="C55" s="9"/>
      <c r="D55" s="19">
        <f t="shared" si="4"/>
        <v>0</v>
      </c>
      <c r="E55" s="9"/>
      <c r="F55" s="6"/>
      <c r="G55" s="9">
        <f t="shared" si="5"/>
        <v>0</v>
      </c>
      <c r="H55" s="9">
        <v>0</v>
      </c>
      <c r="I55" s="28">
        <v>3915.2</v>
      </c>
      <c r="J55" s="28">
        <v>1.07</v>
      </c>
      <c r="K55" s="69">
        <v>0</v>
      </c>
    </row>
    <row r="56" spans="1:11" s="34" customFormat="1" ht="30">
      <c r="A56" s="40" t="s">
        <v>48</v>
      </c>
      <c r="B56" s="45"/>
      <c r="C56" s="9"/>
      <c r="D56" s="37">
        <f>D57+D58+D59</f>
        <v>1713.912</v>
      </c>
      <c r="E56" s="9"/>
      <c r="F56" s="6"/>
      <c r="G56" s="37">
        <f>G57+G58+G59</f>
        <v>0.48</v>
      </c>
      <c r="H56" s="37">
        <f>H57+H58+H59</f>
        <v>0.04</v>
      </c>
      <c r="I56" s="28">
        <v>3915.2</v>
      </c>
      <c r="J56" s="28">
        <v>1.07</v>
      </c>
      <c r="K56" s="69">
        <v>0.053500000000000006</v>
      </c>
    </row>
    <row r="57" spans="1:11" s="34" customFormat="1" ht="15">
      <c r="A57" s="20" t="s">
        <v>107</v>
      </c>
      <c r="B57" s="45" t="s">
        <v>18</v>
      </c>
      <c r="C57" s="9"/>
      <c r="D57" s="19">
        <v>304.44</v>
      </c>
      <c r="E57" s="9"/>
      <c r="F57" s="6"/>
      <c r="G57" s="9">
        <v>0.12</v>
      </c>
      <c r="H57" s="9">
        <v>0.01</v>
      </c>
      <c r="I57" s="28">
        <v>3915.2</v>
      </c>
      <c r="J57" s="28">
        <v>1.07</v>
      </c>
      <c r="K57" s="69">
        <v>0.021400000000000002</v>
      </c>
    </row>
    <row r="58" spans="1:11" s="34" customFormat="1" ht="15">
      <c r="A58" s="20" t="s">
        <v>89</v>
      </c>
      <c r="B58" s="45" t="s">
        <v>18</v>
      </c>
      <c r="C58" s="9"/>
      <c r="D58" s="19">
        <f>G58*I58</f>
        <v>1409.472</v>
      </c>
      <c r="E58" s="9"/>
      <c r="F58" s="6"/>
      <c r="G58" s="9">
        <v>0.36</v>
      </c>
      <c r="H58" s="9">
        <v>0.03</v>
      </c>
      <c r="I58" s="28">
        <v>3915.2</v>
      </c>
      <c r="J58" s="28">
        <v>1.07</v>
      </c>
      <c r="K58" s="69">
        <v>0.032100000000000004</v>
      </c>
    </row>
    <row r="59" spans="1:11" s="34" customFormat="1" ht="15" hidden="1">
      <c r="A59" s="20" t="s">
        <v>66</v>
      </c>
      <c r="B59" s="45" t="s">
        <v>10</v>
      </c>
      <c r="C59" s="9"/>
      <c r="D59" s="19">
        <f>G59*I59</f>
        <v>0</v>
      </c>
      <c r="E59" s="9"/>
      <c r="F59" s="6"/>
      <c r="G59" s="9">
        <f>H59*12</f>
        <v>0</v>
      </c>
      <c r="H59" s="9">
        <v>0</v>
      </c>
      <c r="I59" s="28">
        <v>3915.2</v>
      </c>
      <c r="J59" s="28">
        <v>1.07</v>
      </c>
      <c r="K59" s="69">
        <v>0</v>
      </c>
    </row>
    <row r="60" spans="1:11" s="34" customFormat="1" ht="15">
      <c r="A60" s="40" t="s">
        <v>49</v>
      </c>
      <c r="B60" s="45"/>
      <c r="C60" s="9"/>
      <c r="D60" s="37">
        <f>SUM(D61:D68)</f>
        <v>10336.128</v>
      </c>
      <c r="E60" s="9"/>
      <c r="F60" s="6"/>
      <c r="G60" s="37">
        <f>SUM(G61:G68)</f>
        <v>2.6400000000000006</v>
      </c>
      <c r="H60" s="37">
        <f>SUM(H61:H68)</f>
        <v>0.22</v>
      </c>
      <c r="I60" s="28">
        <v>3915.2</v>
      </c>
      <c r="J60" s="28">
        <v>1.07</v>
      </c>
      <c r="K60" s="69">
        <v>0.2782</v>
      </c>
    </row>
    <row r="61" spans="1:11" s="34" customFormat="1" ht="15" hidden="1">
      <c r="A61" s="20" t="s">
        <v>42</v>
      </c>
      <c r="B61" s="45" t="s">
        <v>10</v>
      </c>
      <c r="C61" s="9"/>
      <c r="D61" s="19">
        <f aca="true" t="shared" si="6" ref="D61:D68">G61*I61</f>
        <v>0</v>
      </c>
      <c r="E61" s="9"/>
      <c r="F61" s="6"/>
      <c r="G61" s="9">
        <f aca="true" t="shared" si="7" ref="G61:G68">H61*12</f>
        <v>0</v>
      </c>
      <c r="H61" s="9">
        <v>0</v>
      </c>
      <c r="I61" s="28">
        <v>3915.2</v>
      </c>
      <c r="J61" s="28">
        <v>1.07</v>
      </c>
      <c r="K61" s="69">
        <v>0</v>
      </c>
    </row>
    <row r="62" spans="1:11" s="34" customFormat="1" ht="15">
      <c r="A62" s="20" t="s">
        <v>85</v>
      </c>
      <c r="B62" s="45" t="s">
        <v>18</v>
      </c>
      <c r="C62" s="9"/>
      <c r="D62" s="19">
        <f t="shared" si="6"/>
        <v>9396.480000000001</v>
      </c>
      <c r="E62" s="9"/>
      <c r="F62" s="6"/>
      <c r="G62" s="9">
        <f t="shared" si="7"/>
        <v>2.4000000000000004</v>
      </c>
      <c r="H62" s="9">
        <v>0.2</v>
      </c>
      <c r="I62" s="28">
        <v>3915.2</v>
      </c>
      <c r="J62" s="28">
        <v>1.07</v>
      </c>
      <c r="K62" s="69">
        <v>0.2033</v>
      </c>
    </row>
    <row r="63" spans="1:11" s="34" customFormat="1" ht="15">
      <c r="A63" s="20" t="s">
        <v>43</v>
      </c>
      <c r="B63" s="45" t="s">
        <v>18</v>
      </c>
      <c r="C63" s="9"/>
      <c r="D63" s="19">
        <f t="shared" si="6"/>
        <v>939.6479999999999</v>
      </c>
      <c r="E63" s="9"/>
      <c r="F63" s="6"/>
      <c r="G63" s="9">
        <f>H63*12</f>
        <v>0.24</v>
      </c>
      <c r="H63" s="9">
        <v>0.02</v>
      </c>
      <c r="I63" s="28">
        <v>3915.2</v>
      </c>
      <c r="J63" s="28">
        <v>1.07</v>
      </c>
      <c r="K63" s="69">
        <v>0.010700000000000001</v>
      </c>
    </row>
    <row r="64" spans="1:11" s="34" customFormat="1" ht="27.75" customHeight="1" hidden="1">
      <c r="A64" s="20" t="s">
        <v>54</v>
      </c>
      <c r="B64" s="45" t="s">
        <v>13</v>
      </c>
      <c r="C64" s="9"/>
      <c r="D64" s="19">
        <f t="shared" si="6"/>
        <v>0</v>
      </c>
      <c r="E64" s="9"/>
      <c r="F64" s="6"/>
      <c r="G64" s="9"/>
      <c r="H64" s="9"/>
      <c r="I64" s="28">
        <v>3915.2</v>
      </c>
      <c r="J64" s="28">
        <v>1.07</v>
      </c>
      <c r="K64" s="69">
        <v>0.06420000000000001</v>
      </c>
    </row>
    <row r="65" spans="1:11" s="34" customFormat="1" ht="25.5" hidden="1">
      <c r="A65" s="20" t="s">
        <v>81</v>
      </c>
      <c r="B65" s="45" t="s">
        <v>13</v>
      </c>
      <c r="C65" s="9"/>
      <c r="D65" s="19">
        <f t="shared" si="6"/>
        <v>0</v>
      </c>
      <c r="E65" s="9"/>
      <c r="F65" s="6"/>
      <c r="G65" s="9">
        <f t="shared" si="7"/>
        <v>0</v>
      </c>
      <c r="H65" s="9">
        <v>0</v>
      </c>
      <c r="I65" s="28">
        <v>3915.2</v>
      </c>
      <c r="J65" s="28">
        <v>1.07</v>
      </c>
      <c r="K65" s="69">
        <v>0</v>
      </c>
    </row>
    <row r="66" spans="1:11" s="34" customFormat="1" ht="25.5" hidden="1">
      <c r="A66" s="20" t="s">
        <v>77</v>
      </c>
      <c r="B66" s="45" t="s">
        <v>13</v>
      </c>
      <c r="C66" s="9"/>
      <c r="D66" s="19">
        <f t="shared" si="6"/>
        <v>0</v>
      </c>
      <c r="E66" s="9"/>
      <c r="F66" s="6"/>
      <c r="G66" s="9">
        <f t="shared" si="7"/>
        <v>0</v>
      </c>
      <c r="H66" s="9">
        <v>0</v>
      </c>
      <c r="I66" s="28">
        <v>3915.2</v>
      </c>
      <c r="J66" s="28">
        <v>1.07</v>
      </c>
      <c r="K66" s="69">
        <v>0</v>
      </c>
    </row>
    <row r="67" spans="1:11" s="34" customFormat="1" ht="25.5" hidden="1">
      <c r="A67" s="20" t="s">
        <v>82</v>
      </c>
      <c r="B67" s="45" t="s">
        <v>13</v>
      </c>
      <c r="C67" s="9"/>
      <c r="D67" s="19">
        <f t="shared" si="6"/>
        <v>0</v>
      </c>
      <c r="E67" s="9"/>
      <c r="F67" s="6"/>
      <c r="G67" s="9">
        <f t="shared" si="7"/>
        <v>0</v>
      </c>
      <c r="H67" s="9">
        <v>0</v>
      </c>
      <c r="I67" s="28">
        <v>3915.2</v>
      </c>
      <c r="J67" s="28">
        <v>1.07</v>
      </c>
      <c r="K67" s="69">
        <v>0</v>
      </c>
    </row>
    <row r="68" spans="1:11" s="34" customFormat="1" ht="25.5" hidden="1">
      <c r="A68" s="20" t="s">
        <v>79</v>
      </c>
      <c r="B68" s="45" t="s">
        <v>13</v>
      </c>
      <c r="C68" s="9"/>
      <c r="D68" s="19">
        <f t="shared" si="6"/>
        <v>0</v>
      </c>
      <c r="E68" s="9"/>
      <c r="F68" s="6"/>
      <c r="G68" s="9">
        <f t="shared" si="7"/>
        <v>0</v>
      </c>
      <c r="H68" s="9">
        <v>0</v>
      </c>
      <c r="I68" s="28">
        <v>3915.2</v>
      </c>
      <c r="J68" s="28">
        <v>1.07</v>
      </c>
      <c r="K68" s="69">
        <v>0</v>
      </c>
    </row>
    <row r="69" spans="1:11" s="34" customFormat="1" ht="15">
      <c r="A69" s="40" t="s">
        <v>50</v>
      </c>
      <c r="B69" s="45"/>
      <c r="C69" s="9"/>
      <c r="D69" s="37">
        <f>D70+D71+D72</f>
        <v>6107.7119999999995</v>
      </c>
      <c r="E69" s="9"/>
      <c r="F69" s="6"/>
      <c r="G69" s="37">
        <f>G70+G71+G72</f>
        <v>1.56</v>
      </c>
      <c r="H69" s="37">
        <f>H70+H71+H72</f>
        <v>0.13</v>
      </c>
      <c r="I69" s="28">
        <v>3915.2</v>
      </c>
      <c r="J69" s="28">
        <v>1.07</v>
      </c>
      <c r="K69" s="69">
        <v>0.12840000000000001</v>
      </c>
    </row>
    <row r="70" spans="1:11" s="34" customFormat="1" ht="15">
      <c r="A70" s="20" t="s">
        <v>44</v>
      </c>
      <c r="B70" s="45" t="s">
        <v>18</v>
      </c>
      <c r="C70" s="9"/>
      <c r="D70" s="19">
        <f>G70*I70</f>
        <v>939.6479999999999</v>
      </c>
      <c r="E70" s="9"/>
      <c r="F70" s="6"/>
      <c r="G70" s="9">
        <v>0.24</v>
      </c>
      <c r="H70" s="9">
        <v>0.02</v>
      </c>
      <c r="I70" s="28">
        <v>3915.2</v>
      </c>
      <c r="J70" s="28">
        <v>1.07</v>
      </c>
      <c r="K70" s="69">
        <v>0.021400000000000002</v>
      </c>
    </row>
    <row r="71" spans="1:11" s="34" customFormat="1" ht="15">
      <c r="A71" s="20" t="s">
        <v>45</v>
      </c>
      <c r="B71" s="45" t="s">
        <v>18</v>
      </c>
      <c r="C71" s="9"/>
      <c r="D71" s="19">
        <f>G71*I71</f>
        <v>4698.24</v>
      </c>
      <c r="E71" s="9"/>
      <c r="F71" s="6"/>
      <c r="G71" s="9">
        <v>1.2</v>
      </c>
      <c r="H71" s="9">
        <v>0.1</v>
      </c>
      <c r="I71" s="28">
        <v>3915.2</v>
      </c>
      <c r="J71" s="28">
        <v>1.07</v>
      </c>
      <c r="K71" s="69">
        <v>0.0963</v>
      </c>
    </row>
    <row r="72" spans="1:11" s="34" customFormat="1" ht="15">
      <c r="A72" s="20" t="s">
        <v>46</v>
      </c>
      <c r="B72" s="45" t="s">
        <v>18</v>
      </c>
      <c r="C72" s="9"/>
      <c r="D72" s="19">
        <f>G72*I72</f>
        <v>469.82399999999996</v>
      </c>
      <c r="E72" s="9"/>
      <c r="F72" s="6"/>
      <c r="G72" s="9">
        <v>0.12</v>
      </c>
      <c r="H72" s="9">
        <v>0.01</v>
      </c>
      <c r="I72" s="28">
        <v>3915.2</v>
      </c>
      <c r="J72" s="28">
        <v>1.07</v>
      </c>
      <c r="K72" s="69">
        <v>0.010700000000000001</v>
      </c>
    </row>
    <row r="73" spans="1:11" s="28" customFormat="1" ht="15" hidden="1">
      <c r="A73" s="40"/>
      <c r="B73" s="36"/>
      <c r="C73" s="37"/>
      <c r="D73" s="37"/>
      <c r="E73" s="37"/>
      <c r="F73" s="37"/>
      <c r="G73" s="37"/>
      <c r="H73" s="37"/>
      <c r="K73" s="69"/>
    </row>
    <row r="74" spans="1:11" s="34" customFormat="1" ht="15" hidden="1">
      <c r="A74" s="20"/>
      <c r="B74" s="45"/>
      <c r="C74" s="9"/>
      <c r="D74" s="19"/>
      <c r="E74" s="9"/>
      <c r="F74" s="6"/>
      <c r="G74" s="9"/>
      <c r="H74" s="9"/>
      <c r="I74" s="28"/>
      <c r="J74" s="28"/>
      <c r="K74" s="69"/>
    </row>
    <row r="75" spans="1:11" s="34" customFormat="1" ht="15" hidden="1">
      <c r="A75" s="20"/>
      <c r="B75" s="45"/>
      <c r="C75" s="9"/>
      <c r="D75" s="19"/>
      <c r="E75" s="9"/>
      <c r="F75" s="6"/>
      <c r="G75" s="9"/>
      <c r="H75" s="9"/>
      <c r="I75" s="28"/>
      <c r="J75" s="28"/>
      <c r="K75" s="69"/>
    </row>
    <row r="76" spans="1:11" s="28" customFormat="1" ht="15">
      <c r="A76" s="40" t="s">
        <v>62</v>
      </c>
      <c r="B76" s="36"/>
      <c r="C76" s="37"/>
      <c r="D76" s="37">
        <f>D77+D78+D79+D80</f>
        <v>1879.2959999999998</v>
      </c>
      <c r="E76" s="37">
        <f>E77+E78+E79+E80</f>
        <v>0</v>
      </c>
      <c r="F76" s="37">
        <f>F77+F78+F79+F80</f>
        <v>0</v>
      </c>
      <c r="G76" s="37">
        <f>G77+G78+G79+G80</f>
        <v>0.48</v>
      </c>
      <c r="H76" s="37">
        <f>H77+H78+H79+H80</f>
        <v>0.04</v>
      </c>
      <c r="I76" s="28">
        <v>3915.2</v>
      </c>
      <c r="J76" s="28">
        <v>1.07</v>
      </c>
      <c r="K76" s="69">
        <v>0</v>
      </c>
    </row>
    <row r="77" spans="1:11" s="34" customFormat="1" ht="15" hidden="1">
      <c r="A77" s="20"/>
      <c r="B77" s="45"/>
      <c r="C77" s="9"/>
      <c r="D77" s="19"/>
      <c r="E77" s="9"/>
      <c r="F77" s="6"/>
      <c r="G77" s="9"/>
      <c r="H77" s="9"/>
      <c r="I77" s="28"/>
      <c r="J77" s="28"/>
      <c r="K77" s="69"/>
    </row>
    <row r="78" spans="1:11" s="34" customFormat="1" ht="15">
      <c r="A78" s="20" t="s">
        <v>78</v>
      </c>
      <c r="B78" s="45" t="s">
        <v>69</v>
      </c>
      <c r="C78" s="9"/>
      <c r="D78" s="19">
        <f>G78*I78</f>
        <v>1879.2959999999998</v>
      </c>
      <c r="E78" s="9"/>
      <c r="F78" s="6"/>
      <c r="G78" s="9">
        <f aca="true" t="shared" si="8" ref="G78:G83">H78*12</f>
        <v>0.48</v>
      </c>
      <c r="H78" s="9">
        <v>0.04</v>
      </c>
      <c r="I78" s="28">
        <v>3915.2</v>
      </c>
      <c r="J78" s="28">
        <v>1.07</v>
      </c>
      <c r="K78" s="69">
        <v>0</v>
      </c>
    </row>
    <row r="79" spans="1:11" s="34" customFormat="1" ht="25.5" customHeight="1" hidden="1">
      <c r="A79" s="20"/>
      <c r="B79" s="45"/>
      <c r="C79" s="9"/>
      <c r="D79" s="19"/>
      <c r="E79" s="9"/>
      <c r="F79" s="6"/>
      <c r="G79" s="9"/>
      <c r="H79" s="9"/>
      <c r="I79" s="28"/>
      <c r="J79" s="28"/>
      <c r="K79" s="69"/>
    </row>
    <row r="80" spans="1:11" s="34" customFormat="1" ht="25.5" customHeight="1" hidden="1">
      <c r="A80" s="20"/>
      <c r="B80" s="45"/>
      <c r="C80" s="53"/>
      <c r="D80" s="19"/>
      <c r="E80" s="53"/>
      <c r="F80" s="54"/>
      <c r="G80" s="9"/>
      <c r="H80" s="53"/>
      <c r="I80" s="28"/>
      <c r="J80" s="28"/>
      <c r="K80" s="69"/>
    </row>
    <row r="81" spans="1:10" s="3" customFormat="1" ht="29.25" customHeight="1" hidden="1">
      <c r="A81" s="18"/>
      <c r="B81" s="75"/>
      <c r="C81" s="10"/>
      <c r="D81" s="10"/>
      <c r="E81" s="10"/>
      <c r="F81" s="11"/>
      <c r="G81" s="10"/>
      <c r="H81" s="10"/>
      <c r="I81" s="28"/>
      <c r="J81" s="76"/>
    </row>
    <row r="82" spans="1:11" s="28" customFormat="1" ht="30.75" thickBot="1">
      <c r="A82" s="58" t="s">
        <v>35</v>
      </c>
      <c r="B82" s="43" t="s">
        <v>13</v>
      </c>
      <c r="C82" s="44">
        <f>F82*12</f>
        <v>0</v>
      </c>
      <c r="D82" s="44">
        <f>G82*I82</f>
        <v>23491.199999999997</v>
      </c>
      <c r="E82" s="44">
        <f>H82*12</f>
        <v>6</v>
      </c>
      <c r="F82" s="11"/>
      <c r="G82" s="44">
        <f t="shared" si="8"/>
        <v>6</v>
      </c>
      <c r="H82" s="44">
        <v>0.5</v>
      </c>
      <c r="I82" s="28">
        <v>3915.2</v>
      </c>
      <c r="J82" s="28">
        <v>1.07</v>
      </c>
      <c r="K82" s="69">
        <v>0.6206</v>
      </c>
    </row>
    <row r="83" spans="1:9" s="3" customFormat="1" ht="26.25" hidden="1" thickBot="1">
      <c r="A83" s="77" t="s">
        <v>103</v>
      </c>
      <c r="B83" s="75" t="s">
        <v>104</v>
      </c>
      <c r="C83" s="78"/>
      <c r="D83" s="79"/>
      <c r="E83" s="78"/>
      <c r="F83" s="80"/>
      <c r="G83" s="78">
        <f t="shared" si="8"/>
        <v>0</v>
      </c>
      <c r="H83" s="80"/>
      <c r="I83" s="28">
        <v>3915.2</v>
      </c>
    </row>
    <row r="84" spans="1:11" s="56" customFormat="1" ht="19.5" hidden="1" thickBot="1">
      <c r="A84" s="55"/>
      <c r="C84" s="57"/>
      <c r="D84" s="57"/>
      <c r="E84" s="57"/>
      <c r="F84" s="57"/>
      <c r="G84" s="57"/>
      <c r="H84" s="57"/>
      <c r="K84" s="57"/>
    </row>
    <row r="85" spans="1:11" s="28" customFormat="1" ht="19.5" thickBot="1">
      <c r="A85" s="16" t="s">
        <v>90</v>
      </c>
      <c r="B85" s="27"/>
      <c r="C85" s="59"/>
      <c r="D85" s="60">
        <v>413914.94</v>
      </c>
      <c r="E85" s="60">
        <f>E13+E14+E15+E16+E17+E18+E19+E23+E24+E25+E26+E27+E43+E56+E60+E69+E73+E76+E81+E82+E83</f>
        <v>86.88000000000001</v>
      </c>
      <c r="F85" s="60">
        <f>F13+F14+F15+F16+F17+F18+F19+F23+F24+F25+F26+F27+F43+F56+F60+F69+F73+F76+F81+F82+F83</f>
        <v>0</v>
      </c>
      <c r="G85" s="60">
        <f>G13+G14+G15+G16+G17+G18+G19+G23+G24+G25+G26+G27+G43+G56+G60+G69+G73+G76+G81+G82+G83</f>
        <v>105.72000000000003</v>
      </c>
      <c r="H85" s="60">
        <f>H13+H14+H15+H16+H17+H18+H19+H23+H24+H25+H26+H27+H43+H56+H60+H69+H73+H76+H81+H82+H83</f>
        <v>8.809999999999999</v>
      </c>
      <c r="K85" s="69"/>
    </row>
    <row r="86" spans="1:11" s="28" customFormat="1" ht="18.75">
      <c r="A86" s="55"/>
      <c r="B86" s="56"/>
      <c r="C86" s="57"/>
      <c r="D86" s="57"/>
      <c r="E86" s="57"/>
      <c r="F86" s="57"/>
      <c r="G86" s="57"/>
      <c r="H86" s="57"/>
      <c r="K86" s="69"/>
    </row>
    <row r="87" spans="1:11" s="56" customFormat="1" ht="18.75">
      <c r="A87" s="55"/>
      <c r="C87" s="57"/>
      <c r="D87" s="57"/>
      <c r="E87" s="57"/>
      <c r="F87" s="57"/>
      <c r="G87" s="57"/>
      <c r="H87" s="57"/>
      <c r="K87" s="57"/>
    </row>
    <row r="88" spans="1:10" s="3" customFormat="1" ht="33" customHeight="1" hidden="1">
      <c r="A88" s="18"/>
      <c r="B88" s="8"/>
      <c r="C88" s="10"/>
      <c r="D88" s="8"/>
      <c r="E88" s="8"/>
      <c r="F88" s="8"/>
      <c r="G88" s="8"/>
      <c r="H88" s="8"/>
      <c r="I88" s="28"/>
      <c r="J88" s="76"/>
    </row>
    <row r="89" spans="1:10" s="3" customFormat="1" ht="33" customHeight="1" hidden="1">
      <c r="A89" s="81"/>
      <c r="B89" s="82"/>
      <c r="C89" s="83"/>
      <c r="D89" s="82"/>
      <c r="E89" s="82"/>
      <c r="F89" s="82"/>
      <c r="G89" s="82"/>
      <c r="H89" s="82"/>
      <c r="I89" s="28"/>
      <c r="J89" s="76"/>
    </row>
    <row r="90" spans="1:11" s="56" customFormat="1" ht="19.5" thickBot="1">
      <c r="A90" s="55"/>
      <c r="C90" s="57"/>
      <c r="D90" s="57"/>
      <c r="E90" s="57"/>
      <c r="F90" s="57"/>
      <c r="G90" s="57"/>
      <c r="H90" s="57"/>
      <c r="K90" s="57"/>
    </row>
    <row r="91" spans="1:11" s="28" customFormat="1" ht="19.5" thickBot="1">
      <c r="A91" s="16" t="s">
        <v>93</v>
      </c>
      <c r="B91" s="27"/>
      <c r="C91" s="59">
        <f>F91*12</f>
        <v>0</v>
      </c>
      <c r="D91" s="59">
        <f>SUM(D92:D111)</f>
        <v>150548.63</v>
      </c>
      <c r="E91" s="59">
        <f>SUM(E92:E111)</f>
        <v>0</v>
      </c>
      <c r="F91" s="59">
        <f>SUM(F92:F111)</f>
        <v>0</v>
      </c>
      <c r="G91" s="59">
        <f>SUM(G92:G111)</f>
        <v>38.452347261953406</v>
      </c>
      <c r="H91" s="59">
        <f>SUM(H92:H111)</f>
        <v>3.204362271829451</v>
      </c>
      <c r="I91" s="28">
        <v>3915.2</v>
      </c>
      <c r="K91" s="69"/>
    </row>
    <row r="92" spans="1:11" s="34" customFormat="1" ht="15">
      <c r="A92" s="20" t="s">
        <v>86</v>
      </c>
      <c r="B92" s="45"/>
      <c r="C92" s="9"/>
      <c r="D92" s="84">
        <v>14887.48</v>
      </c>
      <c r="E92" s="9"/>
      <c r="F92" s="6"/>
      <c r="G92" s="9">
        <f>H92*12</f>
        <v>3.8024826317940335</v>
      </c>
      <c r="H92" s="9">
        <f>D92/12/I92</f>
        <v>0.3168735526495028</v>
      </c>
      <c r="I92" s="28">
        <v>3915.2</v>
      </c>
      <c r="J92" s="28"/>
      <c r="K92" s="69"/>
    </row>
    <row r="93" spans="1:11" s="34" customFormat="1" ht="15" hidden="1">
      <c r="A93" s="20"/>
      <c r="B93" s="45"/>
      <c r="C93" s="9"/>
      <c r="D93" s="19"/>
      <c r="E93" s="9"/>
      <c r="F93" s="6"/>
      <c r="G93" s="9"/>
      <c r="H93" s="9"/>
      <c r="I93" s="28"/>
      <c r="J93" s="28"/>
      <c r="K93" s="69"/>
    </row>
    <row r="94" spans="1:11" s="34" customFormat="1" ht="15" hidden="1">
      <c r="A94" s="20"/>
      <c r="B94" s="45"/>
      <c r="C94" s="9"/>
      <c r="D94" s="19"/>
      <c r="E94" s="9"/>
      <c r="F94" s="6"/>
      <c r="G94" s="9"/>
      <c r="H94" s="9"/>
      <c r="I94" s="28"/>
      <c r="J94" s="28"/>
      <c r="K94" s="69"/>
    </row>
    <row r="95" spans="1:11" s="34" customFormat="1" ht="15">
      <c r="A95" s="20" t="s">
        <v>87</v>
      </c>
      <c r="B95" s="45"/>
      <c r="C95" s="9"/>
      <c r="D95" s="84">
        <v>10602.63</v>
      </c>
      <c r="E95" s="9"/>
      <c r="F95" s="6"/>
      <c r="G95" s="9">
        <f aca="true" t="shared" si="9" ref="G95:G109">H95*12</f>
        <v>2.708068553330609</v>
      </c>
      <c r="H95" s="9">
        <f aca="true" t="shared" si="10" ref="H95:H109">D95/12/I95</f>
        <v>0.2256723794442174</v>
      </c>
      <c r="I95" s="28">
        <v>3915.2</v>
      </c>
      <c r="J95" s="28"/>
      <c r="K95" s="69"/>
    </row>
    <row r="96" spans="1:11" s="34" customFormat="1" ht="15" hidden="1">
      <c r="A96" s="20"/>
      <c r="B96" s="45"/>
      <c r="C96" s="9"/>
      <c r="D96" s="19"/>
      <c r="E96" s="9"/>
      <c r="F96" s="6"/>
      <c r="G96" s="9"/>
      <c r="H96" s="9"/>
      <c r="I96" s="28"/>
      <c r="J96" s="28"/>
      <c r="K96" s="69"/>
    </row>
    <row r="97" spans="1:11" s="34" customFormat="1" ht="15" hidden="1">
      <c r="A97" s="20"/>
      <c r="B97" s="45"/>
      <c r="C97" s="9"/>
      <c r="D97" s="19"/>
      <c r="E97" s="9"/>
      <c r="F97" s="6"/>
      <c r="G97" s="9"/>
      <c r="H97" s="9"/>
      <c r="I97" s="28"/>
      <c r="J97" s="28"/>
      <c r="K97" s="69"/>
    </row>
    <row r="98" spans="1:11" s="34" customFormat="1" ht="15">
      <c r="A98" s="20" t="s">
        <v>97</v>
      </c>
      <c r="B98" s="45"/>
      <c r="C98" s="9"/>
      <c r="D98" s="84">
        <v>22965.07</v>
      </c>
      <c r="E98" s="9"/>
      <c r="F98" s="6"/>
      <c r="G98" s="9">
        <f t="shared" si="9"/>
        <v>5.86561861463016</v>
      </c>
      <c r="H98" s="9">
        <f t="shared" si="10"/>
        <v>0.48880155121918</v>
      </c>
      <c r="I98" s="28">
        <v>3915.2</v>
      </c>
      <c r="J98" s="28"/>
      <c r="K98" s="69"/>
    </row>
    <row r="99" spans="1:11" s="34" customFormat="1" ht="15">
      <c r="A99" s="20" t="s">
        <v>98</v>
      </c>
      <c r="B99" s="45"/>
      <c r="C99" s="9"/>
      <c r="D99" s="84">
        <v>2610.51</v>
      </c>
      <c r="E99" s="9"/>
      <c r="F99" s="6"/>
      <c r="G99" s="9">
        <f t="shared" si="9"/>
        <v>0.6667628729055988</v>
      </c>
      <c r="H99" s="9">
        <f t="shared" si="10"/>
        <v>0.05556357274213323</v>
      </c>
      <c r="I99" s="28">
        <v>3915.2</v>
      </c>
      <c r="J99" s="28"/>
      <c r="K99" s="69"/>
    </row>
    <row r="100" spans="1:11" s="34" customFormat="1" ht="15">
      <c r="A100" s="20" t="s">
        <v>99</v>
      </c>
      <c r="B100" s="45"/>
      <c r="C100" s="9"/>
      <c r="D100" s="84">
        <v>46584.7</v>
      </c>
      <c r="E100" s="9"/>
      <c r="F100" s="6"/>
      <c r="G100" s="9">
        <f t="shared" si="9"/>
        <v>11.898421536575398</v>
      </c>
      <c r="H100" s="9">
        <f t="shared" si="10"/>
        <v>0.9915351280479499</v>
      </c>
      <c r="I100" s="28">
        <v>3915.2</v>
      </c>
      <c r="J100" s="28"/>
      <c r="K100" s="69"/>
    </row>
    <row r="101" spans="1:11" s="34" customFormat="1" ht="15" hidden="1">
      <c r="A101" s="20"/>
      <c r="B101" s="45"/>
      <c r="C101" s="9"/>
      <c r="D101" s="19"/>
      <c r="E101" s="9"/>
      <c r="F101" s="6"/>
      <c r="G101" s="9"/>
      <c r="H101" s="9"/>
      <c r="I101" s="28"/>
      <c r="J101" s="28"/>
      <c r="K101" s="69"/>
    </row>
    <row r="102" spans="1:11" s="34" customFormat="1" ht="15">
      <c r="A102" s="20" t="s">
        <v>100</v>
      </c>
      <c r="B102" s="45"/>
      <c r="C102" s="9"/>
      <c r="D102" s="84">
        <v>28939.87</v>
      </c>
      <c r="E102" s="9"/>
      <c r="F102" s="6"/>
      <c r="G102" s="9">
        <f t="shared" si="9"/>
        <v>7.391670923579895</v>
      </c>
      <c r="H102" s="9">
        <f t="shared" si="10"/>
        <v>0.6159725769649912</v>
      </c>
      <c r="I102" s="28">
        <v>3915.2</v>
      </c>
      <c r="J102" s="28"/>
      <c r="K102" s="69"/>
    </row>
    <row r="103" spans="1:11" s="34" customFormat="1" ht="15" hidden="1">
      <c r="A103" s="20"/>
      <c r="B103" s="45"/>
      <c r="C103" s="9"/>
      <c r="D103" s="19"/>
      <c r="E103" s="9"/>
      <c r="F103" s="6"/>
      <c r="G103" s="9"/>
      <c r="H103" s="9"/>
      <c r="I103" s="28"/>
      <c r="J103" s="28"/>
      <c r="K103" s="69"/>
    </row>
    <row r="104" spans="1:11" s="34" customFormat="1" ht="15" hidden="1">
      <c r="A104" s="20"/>
      <c r="B104" s="45"/>
      <c r="C104" s="9"/>
      <c r="D104" s="19"/>
      <c r="E104" s="9"/>
      <c r="F104" s="6"/>
      <c r="G104" s="9"/>
      <c r="H104" s="9"/>
      <c r="I104" s="28"/>
      <c r="J104" s="28"/>
      <c r="K104" s="69"/>
    </row>
    <row r="105" spans="1:11" s="34" customFormat="1" ht="15">
      <c r="A105" s="20" t="s">
        <v>101</v>
      </c>
      <c r="B105" s="45"/>
      <c r="C105" s="9"/>
      <c r="D105" s="84">
        <v>5345.48</v>
      </c>
      <c r="E105" s="9"/>
      <c r="F105" s="6"/>
      <c r="G105" s="9">
        <f t="shared" si="9"/>
        <v>1.3653146710257458</v>
      </c>
      <c r="H105" s="9">
        <f t="shared" si="10"/>
        <v>0.11377622258547881</v>
      </c>
      <c r="I105" s="28">
        <v>3915.2</v>
      </c>
      <c r="J105" s="28"/>
      <c r="K105" s="69"/>
    </row>
    <row r="106" spans="1:11" s="34" customFormat="1" ht="15" hidden="1">
      <c r="A106" s="20"/>
      <c r="B106" s="45"/>
      <c r="C106" s="9"/>
      <c r="D106" s="19"/>
      <c r="E106" s="9"/>
      <c r="F106" s="6"/>
      <c r="G106" s="9"/>
      <c r="H106" s="9"/>
      <c r="I106" s="28"/>
      <c r="J106" s="28"/>
      <c r="K106" s="69"/>
    </row>
    <row r="107" spans="1:11" s="34" customFormat="1" ht="15" hidden="1">
      <c r="A107" s="20"/>
      <c r="B107" s="45"/>
      <c r="C107" s="9"/>
      <c r="D107" s="19"/>
      <c r="E107" s="9"/>
      <c r="F107" s="6"/>
      <c r="G107" s="9"/>
      <c r="H107" s="9"/>
      <c r="I107" s="28"/>
      <c r="J107" s="28"/>
      <c r="K107" s="69"/>
    </row>
    <row r="108" spans="1:11" s="34" customFormat="1" ht="15" hidden="1">
      <c r="A108" s="20"/>
      <c r="B108" s="45"/>
      <c r="C108" s="9"/>
      <c r="D108" s="84"/>
      <c r="E108" s="9"/>
      <c r="F108" s="6"/>
      <c r="G108" s="9"/>
      <c r="H108" s="9"/>
      <c r="I108" s="28"/>
      <c r="J108" s="28"/>
      <c r="K108" s="69"/>
    </row>
    <row r="109" spans="1:11" s="34" customFormat="1" ht="15">
      <c r="A109" s="20" t="s">
        <v>102</v>
      </c>
      <c r="B109" s="45"/>
      <c r="C109" s="9"/>
      <c r="D109" s="84">
        <v>18612.89</v>
      </c>
      <c r="E109" s="9"/>
      <c r="F109" s="6"/>
      <c r="G109" s="9">
        <f t="shared" si="9"/>
        <v>4.754007458111974</v>
      </c>
      <c r="H109" s="9">
        <f t="shared" si="10"/>
        <v>0.39616728817599783</v>
      </c>
      <c r="I109" s="28">
        <v>3915.2</v>
      </c>
      <c r="J109" s="28"/>
      <c r="K109" s="69"/>
    </row>
    <row r="110" spans="1:11" s="34" customFormat="1" ht="15" hidden="1">
      <c r="A110" s="20"/>
      <c r="B110" s="45"/>
      <c r="C110" s="9"/>
      <c r="D110" s="19"/>
      <c r="E110" s="9"/>
      <c r="F110" s="6"/>
      <c r="G110" s="9"/>
      <c r="H110" s="9"/>
      <c r="I110" s="28"/>
      <c r="J110" s="28"/>
      <c r="K110" s="69"/>
    </row>
    <row r="111" spans="1:11" s="34" customFormat="1" ht="15" hidden="1">
      <c r="A111" s="20"/>
      <c r="B111" s="45"/>
      <c r="C111" s="9"/>
      <c r="D111" s="19"/>
      <c r="E111" s="9"/>
      <c r="F111" s="6"/>
      <c r="G111" s="9"/>
      <c r="H111" s="9"/>
      <c r="I111" s="28">
        <v>3915.2</v>
      </c>
      <c r="J111" s="28"/>
      <c r="K111" s="69"/>
    </row>
    <row r="112" spans="1:11" s="34" customFormat="1" ht="15" hidden="1">
      <c r="A112" s="20"/>
      <c r="B112" s="45"/>
      <c r="C112" s="9"/>
      <c r="D112" s="19"/>
      <c r="E112" s="9"/>
      <c r="F112" s="6"/>
      <c r="G112" s="9"/>
      <c r="H112" s="9"/>
      <c r="I112" s="28">
        <v>3915.2</v>
      </c>
      <c r="J112" s="28"/>
      <c r="K112" s="69"/>
    </row>
    <row r="113" spans="1:11" s="34" customFormat="1" ht="15" hidden="1">
      <c r="A113" s="20"/>
      <c r="B113" s="45"/>
      <c r="C113" s="9"/>
      <c r="D113" s="19"/>
      <c r="E113" s="9"/>
      <c r="F113" s="6"/>
      <c r="G113" s="9"/>
      <c r="H113" s="9"/>
      <c r="I113" s="28">
        <v>3915.2</v>
      </c>
      <c r="J113" s="28"/>
      <c r="K113" s="69"/>
    </row>
    <row r="114" spans="1:11" s="34" customFormat="1" ht="15" hidden="1">
      <c r="A114" s="20"/>
      <c r="B114" s="45"/>
      <c r="C114" s="9"/>
      <c r="D114" s="19"/>
      <c r="E114" s="9"/>
      <c r="F114" s="6"/>
      <c r="G114" s="9"/>
      <c r="H114" s="9"/>
      <c r="I114" s="28">
        <v>3915.2</v>
      </c>
      <c r="J114" s="28"/>
      <c r="K114" s="69"/>
    </row>
    <row r="115" spans="1:11" s="28" customFormat="1" ht="15">
      <c r="A115" s="61"/>
      <c r="B115" s="62"/>
      <c r="C115" s="63"/>
      <c r="D115" s="57"/>
      <c r="E115" s="57"/>
      <c r="F115" s="57"/>
      <c r="G115" s="57"/>
      <c r="H115" s="63"/>
      <c r="K115" s="69"/>
    </row>
    <row r="116" spans="1:11" s="28" customFormat="1" ht="15">
      <c r="A116" s="61"/>
      <c r="B116" s="62"/>
      <c r="C116" s="63"/>
      <c r="D116" s="57"/>
      <c r="E116" s="57"/>
      <c r="F116" s="57"/>
      <c r="G116" s="57"/>
      <c r="H116" s="63"/>
      <c r="K116" s="69"/>
    </row>
    <row r="117" spans="1:11" s="28" customFormat="1" ht="15.75" thickBot="1">
      <c r="A117" s="61"/>
      <c r="B117" s="62"/>
      <c r="C117" s="63"/>
      <c r="D117" s="57"/>
      <c r="E117" s="57"/>
      <c r="F117" s="57"/>
      <c r="G117" s="57"/>
      <c r="H117" s="63"/>
      <c r="K117" s="69"/>
    </row>
    <row r="118" spans="1:11" s="28" customFormat="1" ht="19.5" thickBot="1">
      <c r="A118" s="16" t="s">
        <v>91</v>
      </c>
      <c r="B118" s="27"/>
      <c r="C118" s="59"/>
      <c r="D118" s="59">
        <f>D85+D88+D91</f>
        <v>564463.5700000001</v>
      </c>
      <c r="E118" s="59">
        <f>E85+E88+E91</f>
        <v>86.88000000000001</v>
      </c>
      <c r="F118" s="59">
        <f>F85+F88+F91</f>
        <v>0</v>
      </c>
      <c r="G118" s="59">
        <f>G85+G88+G91</f>
        <v>144.17234726195343</v>
      </c>
      <c r="H118" s="59">
        <f>H85+H88+H91</f>
        <v>12.01436227182945</v>
      </c>
      <c r="K118" s="69"/>
    </row>
    <row r="119" spans="1:11" s="28" customFormat="1" ht="18.75">
      <c r="A119" s="64"/>
      <c r="B119" s="56"/>
      <c r="C119" s="57"/>
      <c r="D119" s="57"/>
      <c r="E119" s="57"/>
      <c r="F119" s="57"/>
      <c r="G119" s="57"/>
      <c r="H119" s="57"/>
      <c r="K119" s="69"/>
    </row>
    <row r="120" spans="1:11" s="28" customFormat="1" ht="19.5" thickBot="1">
      <c r="A120" s="64"/>
      <c r="B120" s="56"/>
      <c r="C120" s="57"/>
      <c r="D120" s="57"/>
      <c r="E120" s="57"/>
      <c r="F120" s="57"/>
      <c r="G120" s="57"/>
      <c r="H120" s="57"/>
      <c r="K120" s="69"/>
    </row>
    <row r="121" spans="1:11" s="46" customFormat="1" ht="20.25" thickBot="1">
      <c r="A121" s="16" t="s">
        <v>30</v>
      </c>
      <c r="B121" s="65" t="s">
        <v>12</v>
      </c>
      <c r="C121" s="65" t="s">
        <v>31</v>
      </c>
      <c r="D121" s="66"/>
      <c r="E121" s="65" t="s">
        <v>31</v>
      </c>
      <c r="F121" s="17"/>
      <c r="G121" s="65" t="s">
        <v>31</v>
      </c>
      <c r="H121" s="17"/>
      <c r="K121" s="71"/>
    </row>
    <row r="122" spans="1:11" s="12" customFormat="1" ht="12.75">
      <c r="A122" s="47"/>
      <c r="K122" s="72"/>
    </row>
    <row r="123" spans="1:11" s="50" customFormat="1" ht="18.75">
      <c r="A123" s="48" t="s">
        <v>32</v>
      </c>
      <c r="B123" s="49"/>
      <c r="C123" s="13"/>
      <c r="D123" s="13"/>
      <c r="E123" s="13"/>
      <c r="F123" s="13"/>
      <c r="G123" s="13"/>
      <c r="H123" s="13"/>
      <c r="K123" s="73"/>
    </row>
    <row r="124" spans="1:11" s="46" customFormat="1" ht="19.5">
      <c r="A124" s="51"/>
      <c r="B124" s="52"/>
      <c r="C124" s="14"/>
      <c r="D124" s="14"/>
      <c r="E124" s="14"/>
      <c r="F124" s="14"/>
      <c r="G124" s="14"/>
      <c r="H124" s="14"/>
      <c r="K124" s="71"/>
    </row>
    <row r="125" spans="1:11" s="12" customFormat="1" ht="14.25">
      <c r="A125" s="95" t="s">
        <v>33</v>
      </c>
      <c r="B125" s="95"/>
      <c r="C125" s="95"/>
      <c r="D125" s="95"/>
      <c r="E125" s="95"/>
      <c r="F125" s="95"/>
      <c r="K125" s="72"/>
    </row>
    <row r="126" s="12" customFormat="1" ht="12.75">
      <c r="K126" s="72"/>
    </row>
    <row r="127" spans="1:11" s="12" customFormat="1" ht="12.75">
      <c r="A127" s="47" t="s">
        <v>34</v>
      </c>
      <c r="K127" s="72"/>
    </row>
    <row r="128" s="12" customFormat="1" ht="12.75">
      <c r="K128" s="72"/>
    </row>
    <row r="129" s="12" customFormat="1" ht="12.75">
      <c r="K129" s="72"/>
    </row>
    <row r="130" s="12" customFormat="1" ht="12.75">
      <c r="K130" s="72"/>
    </row>
    <row r="131" s="12" customFormat="1" ht="12.75">
      <c r="K131" s="72"/>
    </row>
    <row r="132" s="12" customFormat="1" ht="12.75">
      <c r="K132" s="72"/>
    </row>
    <row r="133" s="12" customFormat="1" ht="12.75">
      <c r="K133" s="72"/>
    </row>
    <row r="134" s="12" customFormat="1" ht="12.75">
      <c r="K134" s="72"/>
    </row>
    <row r="135" s="12" customFormat="1" ht="12.75">
      <c r="K135" s="72"/>
    </row>
    <row r="136" s="12" customFormat="1" ht="12.75">
      <c r="K136" s="72"/>
    </row>
    <row r="137" s="12" customFormat="1" ht="12.75">
      <c r="K137" s="72"/>
    </row>
    <row r="138" s="12" customFormat="1" ht="12.75">
      <c r="K138" s="72"/>
    </row>
    <row r="139" s="12" customFormat="1" ht="12.75">
      <c r="K139" s="72"/>
    </row>
    <row r="140" s="12" customFormat="1" ht="12.75">
      <c r="K140" s="72"/>
    </row>
    <row r="141" s="12" customFormat="1" ht="12.75">
      <c r="K141" s="72"/>
    </row>
    <row r="142" s="12" customFormat="1" ht="12.75">
      <c r="K142" s="72"/>
    </row>
    <row r="143" s="12" customFormat="1" ht="12.75">
      <c r="K143" s="72"/>
    </row>
    <row r="144" s="12" customFormat="1" ht="12.75">
      <c r="K144" s="72"/>
    </row>
    <row r="145" s="12" customFormat="1" ht="12.75">
      <c r="K145" s="72"/>
    </row>
  </sheetData>
  <sheetProtection/>
  <mergeCells count="11">
    <mergeCell ref="A6:H6"/>
    <mergeCell ref="A7:H7"/>
    <mergeCell ref="A8:H8"/>
    <mergeCell ref="A9:H9"/>
    <mergeCell ref="A12:H12"/>
    <mergeCell ref="A125:F125"/>
    <mergeCell ref="A1:H1"/>
    <mergeCell ref="B2:H2"/>
    <mergeCell ref="B3:H3"/>
    <mergeCell ref="B4:H4"/>
    <mergeCell ref="A5:H5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Server</cp:lastModifiedBy>
  <cp:lastPrinted>2012-06-07T04:14:25Z</cp:lastPrinted>
  <dcterms:created xsi:type="dcterms:W3CDTF">2010-04-02T14:46:04Z</dcterms:created>
  <dcterms:modified xsi:type="dcterms:W3CDTF">2012-07-25T07:31:35Z</dcterms:modified>
  <cp:category/>
  <cp:version/>
  <cp:contentType/>
  <cp:contentStatus/>
</cp:coreProperties>
</file>