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 fullPrecision="0"/>
</workbook>
</file>

<file path=xl/sharedStrings.xml><?xml version="1.0" encoding="utf-8"?>
<sst xmlns="http://schemas.openxmlformats.org/spreadsheetml/2006/main" count="188" uniqueCount="128">
  <si>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</si>
  <si>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</si>
  <si>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</si>
  <si>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</si>
  <si>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</si>
  <si>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</si>
  <si>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</si>
  <si>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</si>
  <si>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</si>
  <si>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</si>
  <si>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</si>
  <si>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</si>
  <si>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</si>
  <si>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</si>
  <si>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</si>
  <si>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</si>
  <si>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</si>
  <si>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</si>
  <si>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</si>
  <si>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</si>
  <si>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</si>
  <si>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</si>
  <si>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</si>
  <si>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</si>
  <si>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</si>
  <si>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</si>
  <si>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</si>
  <si>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</si>
  <si>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</si>
  <si>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</si>
  <si>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</si>
  <si>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</si>
  <si>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</si>
  <si>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</si>
  <si>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</si>
  <si>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</si>
  <si>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</si>
  <si>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</si>
  <si>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</si>
  <si>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</si>
  <si>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</si>
  <si>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</si>
  <si>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</si>
  <si>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</si>
  <si>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</si>
  <si>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</si>
  <si>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</si>
  <si>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</si>
  <si>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</si>
  <si>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</si>
  <si>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</si>
  <si>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</si>
  <si>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</si>
  <si>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</si>
  <si>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</si>
  <si>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</si>
  <si>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</si>
  <si>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</si>
  <si>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</si>
  <si>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</si>
  <si>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</si>
  <si>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</si>
  <si>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</si>
  <si>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</si>
  <si>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</si>
  <si>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</si>
  <si>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</si>
  <si>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</si>
  <si>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</si>
  <si>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</si>
  <si>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</si>
  <si>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</si>
  <si>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</si>
  <si>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</si>
  <si>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</si>
  <si>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</si>
  <si>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</si>
  <si>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</si>
  <si>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</si>
  <si>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</si>
  <si>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</si>
  <si>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</si>
  <si>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</si>
  <si>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</si>
  <si>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</si>
  <si>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</si>
  <si>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</si>
  <si>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</si>
  <si>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</si>
  <si>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</si>
  <si>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смена запорной арматуры (отопление)</t>
  </si>
  <si>
    <t>ремонт системы водоотведения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</si>
  <si>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</si>
  <si>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</si>
  <si>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</si>
  <si>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</si>
  <si>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</si>
  <si>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</si>
  <si>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</si>
  <si>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</si>
  <si>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</si>
  <si>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</si>
  <si>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</si>
  <si>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</si>
  <si>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</si>
  <si>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</si>
  <si>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1 раз в 4 месяца</t>
  </si>
  <si>
    <t>Расчет размера платы за содержание и ремонт общего имущества в многоквартирном доме</t>
  </si>
  <si>
    <t>ревизия задвижек ГВС (диам.50мм-2шт.)</t>
  </si>
  <si>
    <t>ревизия задвижек  ХВС(диам.100 мм-2 шт)</t>
  </si>
  <si>
    <t>ремонт секций водоподогревателя</t>
  </si>
  <si>
    <t>смена регулятора температуры на ВВП</t>
  </si>
  <si>
    <t>ВСЕГО:</t>
  </si>
  <si>
    <t>на 01.05.2012г.</t>
  </si>
  <si>
    <t>Погашение задолженности прошлых периодов</t>
  </si>
  <si>
    <t>Проект</t>
  </si>
  <si>
    <t>(стоимость услуг увеличена на 7% в соответствии с уровнем инфляции 2011г.)</t>
  </si>
  <si>
    <t>ремонт входов в подвал / ремонт ступени /</t>
  </si>
  <si>
    <t>смена задвижек чугунных на стальные / хвс /</t>
  </si>
  <si>
    <t>установка задвижки гвс / модуль /</t>
  </si>
  <si>
    <t>ревизия задвижек отопления (диам.50мм-1 шт,диам.80мм-3 шт, диам.100мм-5шт.)</t>
  </si>
  <si>
    <t>восстановление водостоков / мелкий ремонт после очистки от снега и льда /</t>
  </si>
  <si>
    <t>замена насоса гвс / резерв /</t>
  </si>
  <si>
    <t>2012-2013гг.</t>
  </si>
  <si>
    <t>замена ( поверка ) КИП манометр 4 шт.,термометр 4 шт.</t>
  </si>
  <si>
    <t>замена ( поверка ) КИП на ВВП манометр 5 шт.</t>
  </si>
  <si>
    <t>замена ( поверка ) КИП  манометр 1 шт.</t>
  </si>
  <si>
    <t>по адресу: ул.Парковая, д.17/8(S общ.=3857,20м2;Sзем.уч.=4867,1м2)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</si>
</sst>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left" vertical="center" wrapText="1"/>
    </xf>
    <xf numFmtId="0" fontId="23" fillId="24" borderId="23" xfId="0" applyFont="1" applyFill="1" applyBorder="1" applyAlignment="1">
      <alignment horizontal="center" vertical="center" wrapText="1"/>
    </xf>
    <xf numFmtId="2" fontId="23" fillId="24" borderId="23" xfId="0" applyNumberFormat="1" applyFont="1" applyFill="1" applyBorder="1" applyAlignment="1">
      <alignment horizontal="center" vertical="center" wrapText="1"/>
    </xf>
    <xf numFmtId="2" fontId="23" fillId="24" borderId="24" xfId="0" applyNumberFormat="1" applyFont="1" applyFill="1" applyBorder="1" applyAlignment="1">
      <alignment horizontal="center" vertical="center" wrapText="1"/>
    </xf>
    <xf numFmtId="2" fontId="23" fillId="24" borderId="25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left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23" fillId="24" borderId="32" xfId="0" applyNumberFormat="1" applyFont="1" applyFill="1" applyBorder="1" applyAlignment="1">
      <alignment horizontal="center" vertical="center" wrapText="1"/>
    </xf>
    <xf numFmtId="2" fontId="23" fillId="24" borderId="33" xfId="0" applyNumberFormat="1" applyFont="1" applyFill="1" applyBorder="1" applyAlignment="1">
      <alignment horizontal="center" vertical="center" wrapText="1"/>
    </xf>
    <xf numFmtId="2" fontId="23" fillId="24" borderId="34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22" fillId="24" borderId="35" xfId="0" applyFont="1" applyFill="1" applyBorder="1" applyAlignment="1">
      <alignment horizontal="left" vertical="center" wrapText="1"/>
    </xf>
    <xf numFmtId="0" fontId="22" fillId="24" borderId="36" xfId="0" applyFont="1" applyFill="1" applyBorder="1" applyAlignment="1">
      <alignment horizontal="center" vertical="center" wrapText="1"/>
    </xf>
    <xf numFmtId="2" fontId="22" fillId="24" borderId="36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0" fontId="22" fillId="24" borderId="14" xfId="0" applyFont="1" applyFill="1" applyBorder="1" applyAlignment="1">
      <alignment/>
    </xf>
    <xf numFmtId="2" fontId="22" fillId="24" borderId="14" xfId="0" applyNumberFormat="1" applyFont="1" applyFill="1" applyBorder="1" applyAlignment="1">
      <alignment horizontal="center"/>
    </xf>
    <xf numFmtId="0" fontId="22" fillId="24" borderId="37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4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9" xfId="0" applyNumberFormat="1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="60" zoomScaleNormal="75" workbookViewId="0" topLeftCell="A72">
      <selection activeCell="G117" sqref="G117"/>
    </sheetView>
  </sheetViews>
  <sheetFormatPr defaultColWidth="9.00390625" defaultRowHeight="12.75"/>
  <cols>
    <col min="1" max="1" width="72.75390625" style="8" customWidth="1"/>
    <col min="2" max="2" width="19.125" style="8" customWidth="1"/>
    <col min="3" max="3" width="13.875" style="8" hidden="1" customWidth="1"/>
    <col min="4" max="4" width="16.75390625" style="8" customWidth="1"/>
    <col min="5" max="5" width="13.875" style="8" hidden="1" customWidth="1"/>
    <col min="6" max="6" width="20.875" style="8" hidden="1" customWidth="1"/>
    <col min="7" max="7" width="13.875" style="8" customWidth="1"/>
    <col min="8" max="8" width="20.875" style="8" customWidth="1"/>
    <col min="9" max="9" width="10.625" style="8" customWidth="1"/>
    <col min="10" max="16384" width="9.125" style="8" customWidth="1"/>
  </cols>
  <sheetData>
    <row r="1" spans="1:8" ht="15">
      <c r="A1" s="87" t="s">
        <v>0</v>
      </c>
      <c r="B1" s="88"/>
      <c r="C1" s="88"/>
      <c r="D1" s="88"/>
      <c r="E1" s="88"/>
      <c r="F1" s="88"/>
      <c r="G1" s="88"/>
      <c r="H1" s="88"/>
    </row>
    <row r="2" spans="2:8" ht="15">
      <c r="B2" s="89" t="s">
        <v>1</v>
      </c>
      <c r="C2" s="89"/>
      <c r="D2" s="89"/>
      <c r="E2" s="89"/>
      <c r="F2" s="89"/>
      <c r="G2" s="88"/>
      <c r="H2" s="88"/>
    </row>
    <row r="3" spans="1:8" ht="16.5">
      <c r="A3" s="86" t="s">
        <v>123</v>
      </c>
      <c r="B3" s="89" t="s">
        <v>2</v>
      </c>
      <c r="C3" s="89"/>
      <c r="D3" s="89"/>
      <c r="E3" s="89"/>
      <c r="F3" s="89"/>
      <c r="G3" s="88"/>
      <c r="H3" s="88"/>
    </row>
    <row r="4" spans="2:8" ht="15">
      <c r="B4" s="89" t="s">
        <v>37</v>
      </c>
      <c r="C4" s="89"/>
      <c r="D4" s="89"/>
      <c r="E4" s="89"/>
      <c r="F4" s="89"/>
      <c r="G4" s="88"/>
      <c r="H4" s="88"/>
    </row>
    <row r="5" spans="1:8" ht="18">
      <c r="A5" s="90" t="s">
        <v>115</v>
      </c>
      <c r="B5" s="90"/>
      <c r="C5" s="90"/>
      <c r="D5" s="90"/>
      <c r="E5" s="90"/>
      <c r="F5" s="90"/>
      <c r="G5" s="90"/>
      <c r="H5" s="90"/>
    </row>
    <row r="6" spans="1:8" ht="15">
      <c r="A6" s="91" t="s">
        <v>116</v>
      </c>
      <c r="B6" s="91"/>
      <c r="C6" s="91"/>
      <c r="D6" s="91"/>
      <c r="E6" s="91"/>
      <c r="F6" s="91"/>
      <c r="G6" s="91"/>
      <c r="H6" s="91"/>
    </row>
    <row r="7" spans="2:9" ht="15">
      <c r="B7" s="9"/>
      <c r="C7" s="9"/>
      <c r="D7" s="9"/>
      <c r="E7" s="9"/>
      <c r="F7" s="9"/>
      <c r="G7" s="9"/>
      <c r="H7" s="9"/>
      <c r="I7" s="9"/>
    </row>
    <row r="8" spans="1:9" ht="18.75">
      <c r="A8" s="92" t="s">
        <v>3</v>
      </c>
      <c r="B8" s="92"/>
      <c r="C8" s="92"/>
      <c r="D8" s="92"/>
      <c r="E8" s="93"/>
      <c r="F8" s="93"/>
      <c r="G8" s="93"/>
      <c r="H8" s="93"/>
      <c r="I8" s="10"/>
    </row>
    <row r="9" spans="1:9" ht="18.75">
      <c r="A9" s="92" t="s">
        <v>127</v>
      </c>
      <c r="B9" s="92"/>
      <c r="C9" s="92"/>
      <c r="D9" s="92"/>
      <c r="E9" s="93"/>
      <c r="F9" s="93"/>
      <c r="G9" s="93"/>
      <c r="H9" s="93"/>
      <c r="I9" s="11"/>
    </row>
    <row r="10" spans="1:9" ht="14.25">
      <c r="A10" s="94" t="s">
        <v>87</v>
      </c>
      <c r="B10" s="94"/>
      <c r="C10" s="94"/>
      <c r="D10" s="94"/>
      <c r="E10" s="95"/>
      <c r="F10" s="95"/>
      <c r="G10" s="95"/>
      <c r="H10" s="95"/>
      <c r="I10" s="12"/>
    </row>
    <row r="11" spans="1:9" ht="19.5" thickBot="1">
      <c r="A11" s="96" t="s">
        <v>107</v>
      </c>
      <c r="B11" s="96"/>
      <c r="C11" s="96"/>
      <c r="D11" s="96"/>
      <c r="E11" s="97"/>
      <c r="F11" s="97"/>
      <c r="G11" s="97"/>
      <c r="H11" s="97"/>
      <c r="I11" s="11"/>
    </row>
    <row r="12" spans="1:9" ht="178.5" thickBot="1">
      <c r="A12" s="13" t="s">
        <v>4</v>
      </c>
      <c r="B12" s="14" t="s">
        <v>5</v>
      </c>
      <c r="C12" s="15" t="s">
        <v>6</v>
      </c>
      <c r="D12" s="15" t="s">
        <v>38</v>
      </c>
      <c r="E12" s="15" t="s">
        <v>6</v>
      </c>
      <c r="F12" s="16" t="s">
        <v>7</v>
      </c>
      <c r="G12" s="15" t="s">
        <v>6</v>
      </c>
      <c r="H12" s="16" t="s">
        <v>7</v>
      </c>
      <c r="I12" s="17"/>
    </row>
    <row r="13" spans="1:9" ht="12.75">
      <c r="A13" s="18">
        <v>1</v>
      </c>
      <c r="B13" s="19">
        <v>2</v>
      </c>
      <c r="C13" s="19">
        <v>3</v>
      </c>
      <c r="D13" s="20"/>
      <c r="E13" s="19">
        <v>3</v>
      </c>
      <c r="F13" s="21">
        <v>4</v>
      </c>
      <c r="G13" s="22">
        <v>3</v>
      </c>
      <c r="H13" s="23">
        <v>4</v>
      </c>
      <c r="I13" s="24"/>
    </row>
    <row r="14" spans="1:9" ht="18.75">
      <c r="A14" s="98" t="s">
        <v>8</v>
      </c>
      <c r="B14" s="99"/>
      <c r="C14" s="99"/>
      <c r="D14" s="99"/>
      <c r="E14" s="99"/>
      <c r="F14" s="99"/>
      <c r="G14" s="100"/>
      <c r="H14" s="101"/>
      <c r="I14" s="24"/>
    </row>
    <row r="15" spans="1:9" ht="15">
      <c r="A15" s="25" t="s">
        <v>9</v>
      </c>
      <c r="B15" s="26" t="s">
        <v>10</v>
      </c>
      <c r="C15" s="27">
        <f>F15*12</f>
        <v>0</v>
      </c>
      <c r="D15" s="28">
        <f aca="true" t="shared" si="0" ref="D15:D39">G15*I15</f>
        <v>103681.54</v>
      </c>
      <c r="E15" s="27">
        <f>H15*12</f>
        <v>26.88</v>
      </c>
      <c r="F15" s="29"/>
      <c r="G15" s="27">
        <f aca="true" t="shared" si="1" ref="G15:G39">H15*12</f>
        <v>26.88</v>
      </c>
      <c r="H15" s="27">
        <v>2.24</v>
      </c>
      <c r="I15" s="17">
        <v>3857.2</v>
      </c>
    </row>
    <row r="16" spans="1:9" ht="15">
      <c r="A16" s="30" t="s">
        <v>100</v>
      </c>
      <c r="B16" s="31" t="s">
        <v>101</v>
      </c>
      <c r="C16" s="32"/>
      <c r="D16" s="33"/>
      <c r="E16" s="32"/>
      <c r="F16" s="34"/>
      <c r="G16" s="32"/>
      <c r="H16" s="32"/>
      <c r="I16" s="17"/>
    </row>
    <row r="17" spans="1:9" ht="15">
      <c r="A17" s="30" t="s">
        <v>102</v>
      </c>
      <c r="B17" s="31" t="s">
        <v>101</v>
      </c>
      <c r="C17" s="32"/>
      <c r="D17" s="33"/>
      <c r="E17" s="32"/>
      <c r="F17" s="34"/>
      <c r="G17" s="32"/>
      <c r="H17" s="32"/>
      <c r="I17" s="17"/>
    </row>
    <row r="18" spans="1:9" ht="15">
      <c r="A18" s="30" t="s">
        <v>103</v>
      </c>
      <c r="B18" s="31" t="s">
        <v>104</v>
      </c>
      <c r="C18" s="32"/>
      <c r="D18" s="33"/>
      <c r="E18" s="32"/>
      <c r="F18" s="34"/>
      <c r="G18" s="32"/>
      <c r="H18" s="32"/>
      <c r="I18" s="17"/>
    </row>
    <row r="19" spans="1:9" ht="15">
      <c r="A19" s="30" t="s">
        <v>105</v>
      </c>
      <c r="B19" s="31" t="s">
        <v>101</v>
      </c>
      <c r="C19" s="32"/>
      <c r="D19" s="33"/>
      <c r="E19" s="32"/>
      <c r="F19" s="34"/>
      <c r="G19" s="32"/>
      <c r="H19" s="32"/>
      <c r="I19" s="17"/>
    </row>
    <row r="20" spans="1:9" ht="30">
      <c r="A20" s="25" t="s">
        <v>11</v>
      </c>
      <c r="B20" s="35" t="s">
        <v>12</v>
      </c>
      <c r="C20" s="27">
        <f>F20*12</f>
        <v>0</v>
      </c>
      <c r="D20" s="28">
        <f t="shared" si="0"/>
        <v>126824.74</v>
      </c>
      <c r="E20" s="27">
        <f>H20*12</f>
        <v>32.88</v>
      </c>
      <c r="F20" s="29"/>
      <c r="G20" s="27">
        <f t="shared" si="1"/>
        <v>32.88</v>
      </c>
      <c r="H20" s="27">
        <v>2.74</v>
      </c>
      <c r="I20" s="17">
        <v>3857.2</v>
      </c>
    </row>
    <row r="21" spans="1:9" ht="15">
      <c r="A21" s="36" t="s">
        <v>92</v>
      </c>
      <c r="B21" s="37" t="s">
        <v>12</v>
      </c>
      <c r="C21" s="27"/>
      <c r="D21" s="28"/>
      <c r="E21" s="27"/>
      <c r="F21" s="29"/>
      <c r="G21" s="27"/>
      <c r="H21" s="27"/>
      <c r="I21" s="17"/>
    </row>
    <row r="22" spans="1:9" ht="15">
      <c r="A22" s="36" t="s">
        <v>93</v>
      </c>
      <c r="B22" s="37" t="s">
        <v>12</v>
      </c>
      <c r="C22" s="27"/>
      <c r="D22" s="28"/>
      <c r="E22" s="27"/>
      <c r="F22" s="29"/>
      <c r="G22" s="27"/>
      <c r="H22" s="27"/>
      <c r="I22" s="17"/>
    </row>
    <row r="23" spans="1:9" ht="15">
      <c r="A23" s="36" t="s">
        <v>94</v>
      </c>
      <c r="B23" s="37" t="s">
        <v>12</v>
      </c>
      <c r="C23" s="27"/>
      <c r="D23" s="28"/>
      <c r="E23" s="27"/>
      <c r="F23" s="29"/>
      <c r="G23" s="27"/>
      <c r="H23" s="27"/>
      <c r="I23" s="17"/>
    </row>
    <row r="24" spans="1:9" ht="25.5">
      <c r="A24" s="36" t="s">
        <v>95</v>
      </c>
      <c r="B24" s="37" t="s">
        <v>13</v>
      </c>
      <c r="C24" s="27"/>
      <c r="D24" s="28"/>
      <c r="E24" s="27"/>
      <c r="F24" s="29"/>
      <c r="G24" s="27"/>
      <c r="H24" s="27"/>
      <c r="I24" s="17"/>
    </row>
    <row r="25" spans="1:9" ht="15">
      <c r="A25" s="36" t="s">
        <v>96</v>
      </c>
      <c r="B25" s="37" t="s">
        <v>12</v>
      </c>
      <c r="C25" s="27"/>
      <c r="D25" s="28"/>
      <c r="E25" s="27"/>
      <c r="F25" s="29"/>
      <c r="G25" s="27"/>
      <c r="H25" s="27"/>
      <c r="I25" s="17"/>
    </row>
    <row r="26" spans="1:9" ht="15">
      <c r="A26" s="38" t="s">
        <v>97</v>
      </c>
      <c r="B26" s="39" t="s">
        <v>12</v>
      </c>
      <c r="C26" s="27"/>
      <c r="D26" s="28"/>
      <c r="E26" s="27"/>
      <c r="F26" s="29"/>
      <c r="G26" s="27"/>
      <c r="H26" s="27"/>
      <c r="I26" s="17"/>
    </row>
    <row r="27" spans="1:9" ht="26.25" thickBot="1">
      <c r="A27" s="40" t="s">
        <v>98</v>
      </c>
      <c r="B27" s="41" t="s">
        <v>99</v>
      </c>
      <c r="C27" s="27"/>
      <c r="D27" s="28"/>
      <c r="E27" s="27"/>
      <c r="F27" s="29"/>
      <c r="G27" s="27"/>
      <c r="H27" s="27"/>
      <c r="I27" s="17"/>
    </row>
    <row r="28" spans="1:9" ht="15">
      <c r="A28" s="42" t="s">
        <v>14</v>
      </c>
      <c r="B28" s="26" t="s">
        <v>15</v>
      </c>
      <c r="C28" s="27">
        <f>F28*12</f>
        <v>0</v>
      </c>
      <c r="D28" s="28">
        <f t="shared" si="0"/>
        <v>27771.84</v>
      </c>
      <c r="E28" s="27">
        <f>H28*12</f>
        <v>7.2</v>
      </c>
      <c r="F28" s="43"/>
      <c r="G28" s="27">
        <f t="shared" si="1"/>
        <v>7.2</v>
      </c>
      <c r="H28" s="27">
        <v>0.6</v>
      </c>
      <c r="I28" s="17">
        <v>3857.2</v>
      </c>
    </row>
    <row r="29" spans="1:9" ht="15">
      <c r="A29" s="42" t="s">
        <v>16</v>
      </c>
      <c r="B29" s="26" t="s">
        <v>17</v>
      </c>
      <c r="C29" s="27">
        <f>F29*12</f>
        <v>0</v>
      </c>
      <c r="D29" s="28">
        <f t="shared" si="0"/>
        <v>89795.62</v>
      </c>
      <c r="E29" s="27">
        <f>H29*12</f>
        <v>23.28</v>
      </c>
      <c r="F29" s="43"/>
      <c r="G29" s="27">
        <f t="shared" si="1"/>
        <v>23.28</v>
      </c>
      <c r="H29" s="27">
        <v>1.94</v>
      </c>
      <c r="I29" s="17">
        <v>3857.2</v>
      </c>
    </row>
    <row r="30" spans="1:9" ht="30">
      <c r="A30" s="42" t="s">
        <v>57</v>
      </c>
      <c r="B30" s="26" t="s">
        <v>10</v>
      </c>
      <c r="C30" s="44"/>
      <c r="D30" s="28">
        <f t="shared" si="0"/>
        <v>1851.46</v>
      </c>
      <c r="E30" s="44">
        <f>H30*12</f>
        <v>0.48</v>
      </c>
      <c r="F30" s="43"/>
      <c r="G30" s="27">
        <f t="shared" si="1"/>
        <v>0.48</v>
      </c>
      <c r="H30" s="27">
        <v>0.04</v>
      </c>
      <c r="I30" s="17">
        <v>3857.2</v>
      </c>
    </row>
    <row r="31" spans="1:9" ht="30">
      <c r="A31" s="42" t="s">
        <v>86</v>
      </c>
      <c r="B31" s="26" t="s">
        <v>10</v>
      </c>
      <c r="C31" s="44"/>
      <c r="D31" s="28">
        <f t="shared" si="0"/>
        <v>1851.46</v>
      </c>
      <c r="E31" s="44">
        <f>H31*12</f>
        <v>0.48</v>
      </c>
      <c r="F31" s="43"/>
      <c r="G31" s="27">
        <f t="shared" si="1"/>
        <v>0.48</v>
      </c>
      <c r="H31" s="27">
        <v>0.04</v>
      </c>
      <c r="I31" s="17">
        <v>3857.2</v>
      </c>
    </row>
    <row r="32" spans="1:9" ht="15">
      <c r="A32" s="42" t="s">
        <v>58</v>
      </c>
      <c r="B32" s="26" t="s">
        <v>10</v>
      </c>
      <c r="C32" s="44"/>
      <c r="D32" s="28">
        <f t="shared" si="0"/>
        <v>10183.01</v>
      </c>
      <c r="E32" s="44"/>
      <c r="F32" s="43"/>
      <c r="G32" s="27">
        <f t="shared" si="1"/>
        <v>2.64</v>
      </c>
      <c r="H32" s="27">
        <v>0.22</v>
      </c>
      <c r="I32" s="17">
        <v>3857.2</v>
      </c>
    </row>
    <row r="33" spans="1:9" ht="30" hidden="1">
      <c r="A33" s="42" t="s">
        <v>59</v>
      </c>
      <c r="B33" s="26" t="s">
        <v>13</v>
      </c>
      <c r="C33" s="44"/>
      <c r="D33" s="28">
        <f t="shared" si="0"/>
        <v>0</v>
      </c>
      <c r="E33" s="44"/>
      <c r="F33" s="43"/>
      <c r="G33" s="27">
        <f t="shared" si="1"/>
        <v>0</v>
      </c>
      <c r="H33" s="27">
        <v>0</v>
      </c>
      <c r="I33" s="17">
        <v>3857.2</v>
      </c>
    </row>
    <row r="34" spans="1:9" ht="30">
      <c r="A34" s="42" t="s">
        <v>60</v>
      </c>
      <c r="B34" s="26" t="s">
        <v>13</v>
      </c>
      <c r="C34" s="44"/>
      <c r="D34" s="28">
        <f t="shared" si="0"/>
        <v>2777.18</v>
      </c>
      <c r="E34" s="44"/>
      <c r="F34" s="43"/>
      <c r="G34" s="27">
        <f t="shared" si="1"/>
        <v>0.72</v>
      </c>
      <c r="H34" s="27">
        <v>0.06</v>
      </c>
      <c r="I34" s="17">
        <v>3857.2</v>
      </c>
    </row>
    <row r="35" spans="1:9" ht="30" hidden="1">
      <c r="A35" s="42" t="s">
        <v>61</v>
      </c>
      <c r="B35" s="26" t="s">
        <v>13</v>
      </c>
      <c r="C35" s="44"/>
      <c r="D35" s="28">
        <f t="shared" si="0"/>
        <v>0</v>
      </c>
      <c r="E35" s="44"/>
      <c r="F35" s="43"/>
      <c r="G35" s="27">
        <f t="shared" si="1"/>
        <v>0</v>
      </c>
      <c r="H35" s="27"/>
      <c r="I35" s="17">
        <v>3857.2</v>
      </c>
    </row>
    <row r="36" spans="1:9" ht="30">
      <c r="A36" s="42" t="s">
        <v>24</v>
      </c>
      <c r="B36" s="26"/>
      <c r="C36" s="44">
        <f>F36*12</f>
        <v>0</v>
      </c>
      <c r="D36" s="28">
        <f t="shared" si="0"/>
        <v>1388.59</v>
      </c>
      <c r="E36" s="44">
        <f>H36*12</f>
        <v>0.36</v>
      </c>
      <c r="F36" s="43"/>
      <c r="G36" s="27">
        <f t="shared" si="1"/>
        <v>0.36</v>
      </c>
      <c r="H36" s="27">
        <v>0.03</v>
      </c>
      <c r="I36" s="17">
        <v>3857.2</v>
      </c>
    </row>
    <row r="37" spans="1:9" ht="15">
      <c r="A37" s="42" t="s">
        <v>26</v>
      </c>
      <c r="B37" s="26" t="s">
        <v>27</v>
      </c>
      <c r="C37" s="44">
        <f>F37*12</f>
        <v>0</v>
      </c>
      <c r="D37" s="28">
        <f t="shared" si="0"/>
        <v>1388.59</v>
      </c>
      <c r="E37" s="44">
        <f>H37*12</f>
        <v>0.36</v>
      </c>
      <c r="F37" s="43"/>
      <c r="G37" s="27">
        <f t="shared" si="1"/>
        <v>0.36</v>
      </c>
      <c r="H37" s="27">
        <v>0.03</v>
      </c>
      <c r="I37" s="17">
        <v>3857.2</v>
      </c>
    </row>
    <row r="38" spans="1:9" ht="15">
      <c r="A38" s="42" t="s">
        <v>28</v>
      </c>
      <c r="B38" s="45" t="s">
        <v>29</v>
      </c>
      <c r="C38" s="46">
        <f>F38*12</f>
        <v>0</v>
      </c>
      <c r="D38" s="28">
        <f t="shared" si="0"/>
        <v>925.73</v>
      </c>
      <c r="E38" s="46">
        <f>H38*12</f>
        <v>0.24</v>
      </c>
      <c r="F38" s="47"/>
      <c r="G38" s="27">
        <f t="shared" si="1"/>
        <v>0.24</v>
      </c>
      <c r="H38" s="27">
        <v>0.02</v>
      </c>
      <c r="I38" s="17">
        <v>3857.2</v>
      </c>
    </row>
    <row r="39" spans="1:9" ht="30">
      <c r="A39" s="42" t="s">
        <v>25</v>
      </c>
      <c r="B39" s="26" t="s">
        <v>106</v>
      </c>
      <c r="C39" s="44">
        <f>F39*12</f>
        <v>0</v>
      </c>
      <c r="D39" s="28">
        <f t="shared" si="0"/>
        <v>1388.59</v>
      </c>
      <c r="E39" s="44">
        <f>H39*12</f>
        <v>0.36</v>
      </c>
      <c r="F39" s="43"/>
      <c r="G39" s="27">
        <f t="shared" si="1"/>
        <v>0.36</v>
      </c>
      <c r="H39" s="27">
        <v>0.03</v>
      </c>
      <c r="I39" s="17">
        <v>3857.2</v>
      </c>
    </row>
    <row r="40" spans="1:9" ht="15">
      <c r="A40" s="42" t="s">
        <v>39</v>
      </c>
      <c r="B40" s="26"/>
      <c r="C40" s="27"/>
      <c r="D40" s="27">
        <f>SUM(D41:D55)</f>
        <v>20392.79</v>
      </c>
      <c r="E40" s="27"/>
      <c r="F40" s="43"/>
      <c r="G40" s="27">
        <f>SUM(G41:G55)</f>
        <v>5.28</v>
      </c>
      <c r="H40" s="27">
        <f>SUM(H41:H55)</f>
        <v>0.44</v>
      </c>
      <c r="I40" s="17">
        <v>3857.2</v>
      </c>
    </row>
    <row r="41" spans="1:9" ht="15" hidden="1">
      <c r="A41" s="48" t="s">
        <v>71</v>
      </c>
      <c r="B41" s="37" t="s">
        <v>18</v>
      </c>
      <c r="C41" s="49"/>
      <c r="D41" s="50">
        <f aca="true" t="shared" si="2" ref="D41:D53">G41*I41</f>
        <v>0</v>
      </c>
      <c r="E41" s="49"/>
      <c r="F41" s="51"/>
      <c r="G41" s="49">
        <f aca="true" t="shared" si="3" ref="G41:G55">H41*12</f>
        <v>0</v>
      </c>
      <c r="H41" s="49">
        <v>0</v>
      </c>
      <c r="I41" s="17">
        <v>3857.2</v>
      </c>
    </row>
    <row r="42" spans="1:9" ht="15">
      <c r="A42" s="48" t="s">
        <v>52</v>
      </c>
      <c r="B42" s="37" t="s">
        <v>18</v>
      </c>
      <c r="C42" s="49"/>
      <c r="D42" s="50">
        <f t="shared" si="2"/>
        <v>462.86</v>
      </c>
      <c r="E42" s="49"/>
      <c r="F42" s="51"/>
      <c r="G42" s="49">
        <f t="shared" si="3"/>
        <v>0.12</v>
      </c>
      <c r="H42" s="49">
        <v>0.01</v>
      </c>
      <c r="I42" s="17">
        <v>3857.2</v>
      </c>
    </row>
    <row r="43" spans="1:9" ht="15">
      <c r="A43" s="48" t="s">
        <v>19</v>
      </c>
      <c r="B43" s="37" t="s">
        <v>23</v>
      </c>
      <c r="C43" s="49">
        <f>F43*12</f>
        <v>0</v>
      </c>
      <c r="D43" s="50">
        <f t="shared" si="2"/>
        <v>462.86</v>
      </c>
      <c r="E43" s="49">
        <f>H43*12</f>
        <v>0.12</v>
      </c>
      <c r="F43" s="51"/>
      <c r="G43" s="49">
        <f t="shared" si="3"/>
        <v>0.12</v>
      </c>
      <c r="H43" s="49">
        <v>0.01</v>
      </c>
      <c r="I43" s="17">
        <v>3857.2</v>
      </c>
    </row>
    <row r="44" spans="1:9" ht="25.5">
      <c r="A44" s="48" t="s">
        <v>120</v>
      </c>
      <c r="B44" s="37" t="s">
        <v>18</v>
      </c>
      <c r="C44" s="49">
        <f>F44*12</f>
        <v>0</v>
      </c>
      <c r="D44" s="50">
        <f t="shared" si="2"/>
        <v>6017.23</v>
      </c>
      <c r="E44" s="49">
        <f>H44*12</f>
        <v>1.56</v>
      </c>
      <c r="F44" s="51"/>
      <c r="G44" s="49">
        <f t="shared" si="3"/>
        <v>1.56</v>
      </c>
      <c r="H44" s="49">
        <v>0.13</v>
      </c>
      <c r="I44" s="17">
        <v>3857.2</v>
      </c>
    </row>
    <row r="45" spans="1:9" ht="15">
      <c r="A45" s="48" t="s">
        <v>69</v>
      </c>
      <c r="B45" s="37" t="s">
        <v>18</v>
      </c>
      <c r="C45" s="49">
        <f>F45*12</f>
        <v>0</v>
      </c>
      <c r="D45" s="50">
        <f t="shared" si="2"/>
        <v>462.86</v>
      </c>
      <c r="E45" s="49">
        <f>H45*12</f>
        <v>0.12</v>
      </c>
      <c r="F45" s="51"/>
      <c r="G45" s="49">
        <f t="shared" si="3"/>
        <v>0.12</v>
      </c>
      <c r="H45" s="49">
        <v>0.01</v>
      </c>
      <c r="I45" s="17">
        <v>3857.2</v>
      </c>
    </row>
    <row r="46" spans="1:9" ht="15">
      <c r="A46" s="48" t="s">
        <v>20</v>
      </c>
      <c r="B46" s="37" t="s">
        <v>18</v>
      </c>
      <c r="C46" s="49">
        <f>F46*12</f>
        <v>0</v>
      </c>
      <c r="D46" s="50">
        <f t="shared" si="2"/>
        <v>2777.18</v>
      </c>
      <c r="E46" s="49">
        <f>H46*12</f>
        <v>0.72</v>
      </c>
      <c r="F46" s="51"/>
      <c r="G46" s="49">
        <f t="shared" si="3"/>
        <v>0.72</v>
      </c>
      <c r="H46" s="49">
        <v>0.06</v>
      </c>
      <c r="I46" s="17">
        <v>3857.2</v>
      </c>
    </row>
    <row r="47" spans="1:9" ht="15">
      <c r="A47" s="48" t="s">
        <v>21</v>
      </c>
      <c r="B47" s="37" t="s">
        <v>18</v>
      </c>
      <c r="C47" s="49">
        <f>F47*12</f>
        <v>0</v>
      </c>
      <c r="D47" s="50">
        <f t="shared" si="2"/>
        <v>462.86</v>
      </c>
      <c r="E47" s="49">
        <f>H47*12</f>
        <v>0.12</v>
      </c>
      <c r="F47" s="51"/>
      <c r="G47" s="49">
        <f t="shared" si="3"/>
        <v>0.12</v>
      </c>
      <c r="H47" s="49">
        <v>0.01</v>
      </c>
      <c r="I47" s="17">
        <v>3857.2</v>
      </c>
    </row>
    <row r="48" spans="1:9" ht="15">
      <c r="A48" s="48" t="s">
        <v>64</v>
      </c>
      <c r="B48" s="37" t="s">
        <v>18</v>
      </c>
      <c r="C48" s="49"/>
      <c r="D48" s="50">
        <f t="shared" si="2"/>
        <v>462.86</v>
      </c>
      <c r="E48" s="49"/>
      <c r="F48" s="51"/>
      <c r="G48" s="49">
        <f t="shared" si="3"/>
        <v>0.12</v>
      </c>
      <c r="H48" s="49">
        <v>0.01</v>
      </c>
      <c r="I48" s="17">
        <v>3857.2</v>
      </c>
    </row>
    <row r="49" spans="1:9" ht="15">
      <c r="A49" s="48" t="s">
        <v>65</v>
      </c>
      <c r="B49" s="37" t="s">
        <v>23</v>
      </c>
      <c r="C49" s="49"/>
      <c r="D49" s="50">
        <f t="shared" si="2"/>
        <v>1388.59</v>
      </c>
      <c r="E49" s="49"/>
      <c r="F49" s="51"/>
      <c r="G49" s="49">
        <f t="shared" si="3"/>
        <v>0.36</v>
      </c>
      <c r="H49" s="49">
        <v>0.03</v>
      </c>
      <c r="I49" s="17">
        <v>3857.2</v>
      </c>
    </row>
    <row r="50" spans="1:9" ht="25.5">
      <c r="A50" s="48" t="s">
        <v>22</v>
      </c>
      <c r="B50" s="37" t="s">
        <v>18</v>
      </c>
      <c r="C50" s="49">
        <f>F50*12</f>
        <v>0</v>
      </c>
      <c r="D50" s="50">
        <f t="shared" si="2"/>
        <v>2314.32</v>
      </c>
      <c r="E50" s="49">
        <f>H50*12</f>
        <v>0.6</v>
      </c>
      <c r="F50" s="51"/>
      <c r="G50" s="49">
        <f t="shared" si="3"/>
        <v>0.6</v>
      </c>
      <c r="H50" s="49">
        <v>0.05</v>
      </c>
      <c r="I50" s="17">
        <v>3857.2</v>
      </c>
    </row>
    <row r="51" spans="1:9" ht="15">
      <c r="A51" s="48" t="s">
        <v>40</v>
      </c>
      <c r="B51" s="37" t="s">
        <v>18</v>
      </c>
      <c r="C51" s="49"/>
      <c r="D51" s="50">
        <f t="shared" si="2"/>
        <v>462.86</v>
      </c>
      <c r="E51" s="49"/>
      <c r="F51" s="51"/>
      <c r="G51" s="49">
        <f t="shared" si="3"/>
        <v>0.12</v>
      </c>
      <c r="H51" s="49">
        <v>0.01</v>
      </c>
      <c r="I51" s="17">
        <v>3857.2</v>
      </c>
    </row>
    <row r="52" spans="1:9" ht="15">
      <c r="A52" s="48" t="s">
        <v>72</v>
      </c>
      <c r="B52" s="37" t="s">
        <v>18</v>
      </c>
      <c r="C52" s="52"/>
      <c r="D52" s="50">
        <f t="shared" si="2"/>
        <v>0</v>
      </c>
      <c r="E52" s="52"/>
      <c r="F52" s="51"/>
      <c r="G52" s="49">
        <f t="shared" si="3"/>
        <v>0</v>
      </c>
      <c r="H52" s="49">
        <v>0</v>
      </c>
      <c r="I52" s="17">
        <v>3857.2</v>
      </c>
    </row>
    <row r="53" spans="1:9" ht="15">
      <c r="A53" s="48" t="s">
        <v>68</v>
      </c>
      <c r="B53" s="37" t="s">
        <v>18</v>
      </c>
      <c r="C53" s="52">
        <f>F53*12</f>
        <v>0</v>
      </c>
      <c r="D53" s="50">
        <f t="shared" si="2"/>
        <v>2314.32</v>
      </c>
      <c r="E53" s="52">
        <f>H53*12</f>
        <v>0.6</v>
      </c>
      <c r="F53" s="51"/>
      <c r="G53" s="49">
        <f t="shared" si="3"/>
        <v>0.6</v>
      </c>
      <c r="H53" s="49">
        <v>0.05</v>
      </c>
      <c r="I53" s="17">
        <v>3857.2</v>
      </c>
    </row>
    <row r="54" spans="1:9" ht="15" hidden="1">
      <c r="A54" s="48"/>
      <c r="B54" s="37"/>
      <c r="C54" s="49"/>
      <c r="D54" s="50"/>
      <c r="E54" s="49"/>
      <c r="F54" s="51"/>
      <c r="G54" s="49"/>
      <c r="H54" s="49"/>
      <c r="I54" s="17"/>
    </row>
    <row r="55" spans="1:9" ht="15">
      <c r="A55" s="48" t="s">
        <v>124</v>
      </c>
      <c r="B55" s="37" t="s">
        <v>18</v>
      </c>
      <c r="C55" s="49"/>
      <c r="D55" s="50">
        <v>2803.99</v>
      </c>
      <c r="E55" s="49"/>
      <c r="F55" s="51"/>
      <c r="G55" s="49">
        <f t="shared" si="3"/>
        <v>0.72</v>
      </c>
      <c r="H55" s="49">
        <v>0.06</v>
      </c>
      <c r="I55" s="17">
        <v>3857.2</v>
      </c>
    </row>
    <row r="56" spans="1:9" ht="30">
      <c r="A56" s="42" t="s">
        <v>48</v>
      </c>
      <c r="B56" s="26"/>
      <c r="C56" s="27"/>
      <c r="D56" s="27">
        <f>SUM(D57:D68)</f>
        <v>22813.74</v>
      </c>
      <c r="E56" s="27"/>
      <c r="F56" s="43"/>
      <c r="G56" s="27">
        <f>SUM(G57:G68)</f>
        <v>5.88</v>
      </c>
      <c r="H56" s="27">
        <f>SUM(H57:H68)</f>
        <v>0.49</v>
      </c>
      <c r="I56" s="17">
        <v>3857.2</v>
      </c>
    </row>
    <row r="57" spans="1:9" ht="15">
      <c r="A57" s="48" t="s">
        <v>41</v>
      </c>
      <c r="B57" s="37" t="s">
        <v>70</v>
      </c>
      <c r="C57" s="49"/>
      <c r="D57" s="50">
        <f aca="true" t="shared" si="4" ref="D57:D68">G57*I57</f>
        <v>1851.46</v>
      </c>
      <c r="E57" s="49"/>
      <c r="F57" s="51"/>
      <c r="G57" s="49">
        <f aca="true" t="shared" si="5" ref="G57:G68">H57*12</f>
        <v>0.48</v>
      </c>
      <c r="H57" s="49">
        <v>0.04</v>
      </c>
      <c r="I57" s="17">
        <v>3857.2</v>
      </c>
    </row>
    <row r="58" spans="1:9" ht="25.5">
      <c r="A58" s="48" t="s">
        <v>42</v>
      </c>
      <c r="B58" s="53" t="s">
        <v>18</v>
      </c>
      <c r="C58" s="49"/>
      <c r="D58" s="50">
        <f t="shared" si="4"/>
        <v>1388.59</v>
      </c>
      <c r="E58" s="49"/>
      <c r="F58" s="51"/>
      <c r="G58" s="49">
        <f t="shared" si="5"/>
        <v>0.36</v>
      </c>
      <c r="H58" s="49">
        <v>0.03</v>
      </c>
      <c r="I58" s="17">
        <v>3857.2</v>
      </c>
    </row>
    <row r="59" spans="1:9" ht="15">
      <c r="A59" s="48" t="s">
        <v>77</v>
      </c>
      <c r="B59" s="37" t="s">
        <v>76</v>
      </c>
      <c r="C59" s="49"/>
      <c r="D59" s="50">
        <f t="shared" si="4"/>
        <v>1388.59</v>
      </c>
      <c r="E59" s="49"/>
      <c r="F59" s="51"/>
      <c r="G59" s="49">
        <f t="shared" si="5"/>
        <v>0.36</v>
      </c>
      <c r="H59" s="49">
        <v>0.03</v>
      </c>
      <c r="I59" s="17">
        <v>3857.2</v>
      </c>
    </row>
    <row r="60" spans="1:9" ht="25.5">
      <c r="A60" s="48" t="s">
        <v>73</v>
      </c>
      <c r="B60" s="37" t="s">
        <v>74</v>
      </c>
      <c r="C60" s="49"/>
      <c r="D60" s="50">
        <f t="shared" si="4"/>
        <v>1388.59</v>
      </c>
      <c r="E60" s="49"/>
      <c r="F60" s="51"/>
      <c r="G60" s="49">
        <f t="shared" si="5"/>
        <v>0.36</v>
      </c>
      <c r="H60" s="49">
        <v>0.03</v>
      </c>
      <c r="I60" s="17">
        <v>3857.2</v>
      </c>
    </row>
    <row r="61" spans="1:9" ht="15">
      <c r="A61" s="48" t="s">
        <v>125</v>
      </c>
      <c r="B61" s="37" t="s">
        <v>75</v>
      </c>
      <c r="C61" s="49"/>
      <c r="D61" s="50">
        <v>1522</v>
      </c>
      <c r="E61" s="49"/>
      <c r="F61" s="51"/>
      <c r="G61" s="49">
        <f t="shared" si="5"/>
        <v>0.36</v>
      </c>
      <c r="H61" s="49">
        <v>0.03</v>
      </c>
      <c r="I61" s="17">
        <v>3857.2</v>
      </c>
    </row>
    <row r="62" spans="1:9" ht="15" hidden="1">
      <c r="A62" s="48" t="s">
        <v>55</v>
      </c>
      <c r="B62" s="37" t="s">
        <v>76</v>
      </c>
      <c r="C62" s="49"/>
      <c r="D62" s="50">
        <f t="shared" si="4"/>
        <v>0</v>
      </c>
      <c r="E62" s="49"/>
      <c r="F62" s="51"/>
      <c r="G62" s="49">
        <f t="shared" si="5"/>
        <v>0</v>
      </c>
      <c r="H62" s="49">
        <v>0</v>
      </c>
      <c r="I62" s="17">
        <v>3857.2</v>
      </c>
    </row>
    <row r="63" spans="1:9" ht="15" hidden="1">
      <c r="A63" s="48" t="s">
        <v>56</v>
      </c>
      <c r="B63" s="37" t="s">
        <v>18</v>
      </c>
      <c r="C63" s="49"/>
      <c r="D63" s="50">
        <f t="shared" si="4"/>
        <v>0</v>
      </c>
      <c r="E63" s="49"/>
      <c r="F63" s="51"/>
      <c r="G63" s="49">
        <f t="shared" si="5"/>
        <v>0</v>
      </c>
      <c r="H63" s="49">
        <v>0</v>
      </c>
      <c r="I63" s="17">
        <v>3857.2</v>
      </c>
    </row>
    <row r="64" spans="1:9" ht="25.5" hidden="1">
      <c r="A64" s="48" t="s">
        <v>53</v>
      </c>
      <c r="B64" s="37" t="s">
        <v>18</v>
      </c>
      <c r="C64" s="49"/>
      <c r="D64" s="50">
        <f t="shared" si="4"/>
        <v>0</v>
      </c>
      <c r="E64" s="49"/>
      <c r="F64" s="51"/>
      <c r="G64" s="49">
        <f t="shared" si="5"/>
        <v>0</v>
      </c>
      <c r="H64" s="49">
        <v>0</v>
      </c>
      <c r="I64" s="17">
        <v>3857.2</v>
      </c>
    </row>
    <row r="65" spans="1:9" ht="15">
      <c r="A65" s="48" t="s">
        <v>108</v>
      </c>
      <c r="B65" s="53" t="s">
        <v>18</v>
      </c>
      <c r="C65" s="49"/>
      <c r="D65" s="50">
        <f t="shared" si="4"/>
        <v>925.73</v>
      </c>
      <c r="E65" s="49"/>
      <c r="F65" s="51"/>
      <c r="G65" s="49">
        <f t="shared" si="5"/>
        <v>0.24</v>
      </c>
      <c r="H65" s="49">
        <v>0.02</v>
      </c>
      <c r="I65" s="17">
        <v>3857.2</v>
      </c>
    </row>
    <row r="66" spans="1:9" ht="25.5">
      <c r="A66" s="48" t="s">
        <v>122</v>
      </c>
      <c r="B66" s="37" t="s">
        <v>13</v>
      </c>
      <c r="C66" s="49"/>
      <c r="D66" s="50">
        <f t="shared" si="4"/>
        <v>9257.28</v>
      </c>
      <c r="E66" s="49"/>
      <c r="F66" s="51"/>
      <c r="G66" s="49">
        <f t="shared" si="5"/>
        <v>2.4</v>
      </c>
      <c r="H66" s="49">
        <v>0.2</v>
      </c>
      <c r="I66" s="17">
        <v>3857.2</v>
      </c>
    </row>
    <row r="67" spans="1:9" ht="15">
      <c r="A67" s="48" t="s">
        <v>66</v>
      </c>
      <c r="B67" s="37" t="s">
        <v>10</v>
      </c>
      <c r="C67" s="52"/>
      <c r="D67" s="50">
        <f t="shared" si="4"/>
        <v>5091.5</v>
      </c>
      <c r="E67" s="52"/>
      <c r="F67" s="51"/>
      <c r="G67" s="49">
        <f t="shared" si="5"/>
        <v>1.32</v>
      </c>
      <c r="H67" s="49">
        <v>0.11</v>
      </c>
      <c r="I67" s="17">
        <v>3857.2</v>
      </c>
    </row>
    <row r="68" spans="1:9" ht="15" hidden="1">
      <c r="A68" s="48" t="s">
        <v>83</v>
      </c>
      <c r="B68" s="37" t="s">
        <v>18</v>
      </c>
      <c r="C68" s="49"/>
      <c r="D68" s="50">
        <f t="shared" si="4"/>
        <v>0</v>
      </c>
      <c r="E68" s="49"/>
      <c r="F68" s="51"/>
      <c r="G68" s="49">
        <f t="shared" si="5"/>
        <v>0</v>
      </c>
      <c r="H68" s="49">
        <v>0</v>
      </c>
      <c r="I68" s="17">
        <v>3857.2</v>
      </c>
    </row>
    <row r="69" spans="1:9" ht="30">
      <c r="A69" s="42" t="s">
        <v>49</v>
      </c>
      <c r="B69" s="37"/>
      <c r="C69" s="49"/>
      <c r="D69" s="27">
        <f>D70+D71+D72</f>
        <v>1693.03</v>
      </c>
      <c r="E69" s="49"/>
      <c r="F69" s="51"/>
      <c r="G69" s="27">
        <f>G70+G71+G72</f>
        <v>0.48</v>
      </c>
      <c r="H69" s="27">
        <f>H70+H71+H72</f>
        <v>0.04</v>
      </c>
      <c r="I69" s="17">
        <v>3857.2</v>
      </c>
    </row>
    <row r="70" spans="1:9" ht="15">
      <c r="A70" s="48" t="s">
        <v>126</v>
      </c>
      <c r="B70" s="37" t="s">
        <v>18</v>
      </c>
      <c r="C70" s="49"/>
      <c r="D70" s="50">
        <v>304.44</v>
      </c>
      <c r="E70" s="49"/>
      <c r="F70" s="51"/>
      <c r="G70" s="49">
        <f>H70*12</f>
        <v>0.12</v>
      </c>
      <c r="H70" s="49">
        <v>0.01</v>
      </c>
      <c r="I70" s="17">
        <v>3857.2</v>
      </c>
    </row>
    <row r="71" spans="1:9" ht="15">
      <c r="A71" s="48" t="s">
        <v>109</v>
      </c>
      <c r="B71" s="37" t="s">
        <v>18</v>
      </c>
      <c r="C71" s="49"/>
      <c r="D71" s="50">
        <f>G71*I71</f>
        <v>1388.59</v>
      </c>
      <c r="E71" s="49"/>
      <c r="F71" s="51"/>
      <c r="G71" s="49">
        <f>H71*12</f>
        <v>0.36</v>
      </c>
      <c r="H71" s="49">
        <v>0.03</v>
      </c>
      <c r="I71" s="17">
        <v>3857.2</v>
      </c>
    </row>
    <row r="72" spans="1:9" ht="15">
      <c r="A72" s="48" t="s">
        <v>67</v>
      </c>
      <c r="B72" s="37" t="s">
        <v>10</v>
      </c>
      <c r="C72" s="49"/>
      <c r="D72" s="50">
        <f>G72*I72</f>
        <v>0</v>
      </c>
      <c r="E72" s="49"/>
      <c r="F72" s="51"/>
      <c r="G72" s="49">
        <f>H72*12</f>
        <v>0</v>
      </c>
      <c r="H72" s="49">
        <v>0</v>
      </c>
      <c r="I72" s="17">
        <v>3857.2</v>
      </c>
    </row>
    <row r="73" spans="1:9" ht="15">
      <c r="A73" s="42" t="s">
        <v>50</v>
      </c>
      <c r="B73" s="37"/>
      <c r="C73" s="49"/>
      <c r="D73" s="27">
        <f>SUM(D74:D81)</f>
        <v>10645.87</v>
      </c>
      <c r="E73" s="49"/>
      <c r="F73" s="51"/>
      <c r="G73" s="27">
        <f>SUM(G74:G81)</f>
        <v>2.76</v>
      </c>
      <c r="H73" s="27">
        <f>SUM(H74:H81)</f>
        <v>0.23</v>
      </c>
      <c r="I73" s="17">
        <v>3857.2</v>
      </c>
    </row>
    <row r="74" spans="1:9" ht="15">
      <c r="A74" s="48" t="s">
        <v>43</v>
      </c>
      <c r="B74" s="37" t="s">
        <v>10</v>
      </c>
      <c r="C74" s="49"/>
      <c r="D74" s="50">
        <f aca="true" t="shared" si="6" ref="D74:D81">G74*I74</f>
        <v>0</v>
      </c>
      <c r="E74" s="49"/>
      <c r="F74" s="51"/>
      <c r="G74" s="49">
        <f aca="true" t="shared" si="7" ref="G74:G81">H74*12</f>
        <v>0</v>
      </c>
      <c r="H74" s="49">
        <v>0</v>
      </c>
      <c r="I74" s="17">
        <v>3857.2</v>
      </c>
    </row>
    <row r="75" spans="1:9" ht="15">
      <c r="A75" s="48" t="s">
        <v>88</v>
      </c>
      <c r="B75" s="37" t="s">
        <v>18</v>
      </c>
      <c r="C75" s="49"/>
      <c r="D75" s="50">
        <f t="shared" si="6"/>
        <v>9720.14</v>
      </c>
      <c r="E75" s="49"/>
      <c r="F75" s="51"/>
      <c r="G75" s="49">
        <f t="shared" si="7"/>
        <v>2.52</v>
      </c>
      <c r="H75" s="49">
        <v>0.21</v>
      </c>
      <c r="I75" s="17">
        <v>3857.2</v>
      </c>
    </row>
    <row r="76" spans="1:9" ht="15">
      <c r="A76" s="48" t="s">
        <v>44</v>
      </c>
      <c r="B76" s="37" t="s">
        <v>18</v>
      </c>
      <c r="C76" s="49"/>
      <c r="D76" s="50">
        <f t="shared" si="6"/>
        <v>925.73</v>
      </c>
      <c r="E76" s="49"/>
      <c r="F76" s="51"/>
      <c r="G76" s="49">
        <f t="shared" si="7"/>
        <v>0.24</v>
      </c>
      <c r="H76" s="49">
        <v>0.02</v>
      </c>
      <c r="I76" s="17">
        <v>3857.2</v>
      </c>
    </row>
    <row r="77" spans="1:9" ht="25.5" hidden="1">
      <c r="A77" s="48" t="s">
        <v>54</v>
      </c>
      <c r="B77" s="37" t="s">
        <v>13</v>
      </c>
      <c r="C77" s="49"/>
      <c r="D77" s="50">
        <f t="shared" si="6"/>
        <v>0</v>
      </c>
      <c r="E77" s="49"/>
      <c r="F77" s="51"/>
      <c r="G77" s="49">
        <f t="shared" si="7"/>
        <v>0</v>
      </c>
      <c r="H77" s="49">
        <v>0</v>
      </c>
      <c r="I77" s="17">
        <v>3857.2</v>
      </c>
    </row>
    <row r="78" spans="1:9" ht="25.5" hidden="1">
      <c r="A78" s="48" t="s">
        <v>84</v>
      </c>
      <c r="B78" s="37" t="s">
        <v>13</v>
      </c>
      <c r="C78" s="49"/>
      <c r="D78" s="50">
        <f t="shared" si="6"/>
        <v>0</v>
      </c>
      <c r="E78" s="49"/>
      <c r="F78" s="51"/>
      <c r="G78" s="49">
        <f t="shared" si="7"/>
        <v>0</v>
      </c>
      <c r="H78" s="49">
        <v>0</v>
      </c>
      <c r="I78" s="17">
        <v>3857.2</v>
      </c>
    </row>
    <row r="79" spans="1:9" ht="25.5" hidden="1">
      <c r="A79" s="48" t="s">
        <v>78</v>
      </c>
      <c r="B79" s="37" t="s">
        <v>13</v>
      </c>
      <c r="C79" s="49"/>
      <c r="D79" s="50">
        <f t="shared" si="6"/>
        <v>0</v>
      </c>
      <c r="E79" s="49"/>
      <c r="F79" s="51"/>
      <c r="G79" s="49">
        <f t="shared" si="7"/>
        <v>0</v>
      </c>
      <c r="H79" s="49">
        <v>0</v>
      </c>
      <c r="I79" s="17">
        <v>3857.2</v>
      </c>
    </row>
    <row r="80" spans="1:9" ht="25.5" hidden="1">
      <c r="A80" s="48" t="s">
        <v>85</v>
      </c>
      <c r="B80" s="37" t="s">
        <v>13</v>
      </c>
      <c r="C80" s="49"/>
      <c r="D80" s="50">
        <f t="shared" si="6"/>
        <v>0</v>
      </c>
      <c r="E80" s="49"/>
      <c r="F80" s="51"/>
      <c r="G80" s="49">
        <f t="shared" si="7"/>
        <v>0</v>
      </c>
      <c r="H80" s="49">
        <v>0</v>
      </c>
      <c r="I80" s="17">
        <v>3857.2</v>
      </c>
    </row>
    <row r="81" spans="1:9" ht="25.5" hidden="1">
      <c r="A81" s="48" t="s">
        <v>82</v>
      </c>
      <c r="B81" s="37" t="s">
        <v>13</v>
      </c>
      <c r="C81" s="49"/>
      <c r="D81" s="50">
        <f t="shared" si="6"/>
        <v>0</v>
      </c>
      <c r="E81" s="49"/>
      <c r="F81" s="51"/>
      <c r="G81" s="49">
        <f t="shared" si="7"/>
        <v>0</v>
      </c>
      <c r="H81" s="49">
        <v>0</v>
      </c>
      <c r="I81" s="17">
        <v>3857.2</v>
      </c>
    </row>
    <row r="82" spans="1:9" ht="15">
      <c r="A82" s="42" t="s">
        <v>51</v>
      </c>
      <c r="B82" s="37"/>
      <c r="C82" s="49"/>
      <c r="D82" s="27">
        <f>D83+D84+D85</f>
        <v>6480.1</v>
      </c>
      <c r="E82" s="49"/>
      <c r="F82" s="51"/>
      <c r="G82" s="27">
        <f>G83+G84+G85</f>
        <v>1.68</v>
      </c>
      <c r="H82" s="27">
        <f>H83+H84+H85</f>
        <v>0.14</v>
      </c>
      <c r="I82" s="17">
        <v>3857.2</v>
      </c>
    </row>
    <row r="83" spans="1:9" ht="15">
      <c r="A83" s="48" t="s">
        <v>45</v>
      </c>
      <c r="B83" s="37" t="s">
        <v>18</v>
      </c>
      <c r="C83" s="49"/>
      <c r="D83" s="50">
        <f>G83*I83</f>
        <v>925.73</v>
      </c>
      <c r="E83" s="49"/>
      <c r="F83" s="51"/>
      <c r="G83" s="49">
        <f>H83*12</f>
        <v>0.24</v>
      </c>
      <c r="H83" s="49">
        <v>0.02</v>
      </c>
      <c r="I83" s="17">
        <v>3857.2</v>
      </c>
    </row>
    <row r="84" spans="1:9" ht="15">
      <c r="A84" s="48" t="s">
        <v>46</v>
      </c>
      <c r="B84" s="37" t="s">
        <v>18</v>
      </c>
      <c r="C84" s="49"/>
      <c r="D84" s="50">
        <f>G84*I84</f>
        <v>4628.64</v>
      </c>
      <c r="E84" s="49"/>
      <c r="F84" s="51"/>
      <c r="G84" s="49">
        <f>H84*12</f>
        <v>1.2</v>
      </c>
      <c r="H84" s="49">
        <v>0.1</v>
      </c>
      <c r="I84" s="17">
        <v>3857.2</v>
      </c>
    </row>
    <row r="85" spans="1:9" ht="15">
      <c r="A85" s="48" t="s">
        <v>47</v>
      </c>
      <c r="B85" s="37" t="s">
        <v>18</v>
      </c>
      <c r="C85" s="49"/>
      <c r="D85" s="50">
        <f>G85*I85</f>
        <v>925.73</v>
      </c>
      <c r="E85" s="49"/>
      <c r="F85" s="51"/>
      <c r="G85" s="49">
        <f>H85*12</f>
        <v>0.24</v>
      </c>
      <c r="H85" s="49">
        <v>0.02</v>
      </c>
      <c r="I85" s="17">
        <v>3857.2</v>
      </c>
    </row>
    <row r="86" spans="1:9" ht="15">
      <c r="A86" s="42" t="s">
        <v>63</v>
      </c>
      <c r="B86" s="26"/>
      <c r="C86" s="27"/>
      <c r="D86" s="27">
        <f>D87+D88</f>
        <v>17588.83</v>
      </c>
      <c r="E86" s="27"/>
      <c r="F86" s="43"/>
      <c r="G86" s="27">
        <f>G87+G88</f>
        <v>4.56</v>
      </c>
      <c r="H86" s="27">
        <f>H87+H88</f>
        <v>0.38</v>
      </c>
      <c r="I86" s="17">
        <v>3857.2</v>
      </c>
    </row>
    <row r="87" spans="1:9" ht="15">
      <c r="A87" s="48" t="s">
        <v>80</v>
      </c>
      <c r="B87" s="37" t="s">
        <v>18</v>
      </c>
      <c r="C87" s="49"/>
      <c r="D87" s="50">
        <f>G87*I87</f>
        <v>1388.59</v>
      </c>
      <c r="E87" s="49"/>
      <c r="F87" s="51"/>
      <c r="G87" s="49">
        <f>H87*12</f>
        <v>0.36</v>
      </c>
      <c r="H87" s="49">
        <v>0.03</v>
      </c>
      <c r="I87" s="17">
        <v>3857.2</v>
      </c>
    </row>
    <row r="88" spans="1:9" ht="25.5">
      <c r="A88" s="48" t="s">
        <v>79</v>
      </c>
      <c r="B88" s="37" t="s">
        <v>13</v>
      </c>
      <c r="C88" s="49">
        <f>F88*12</f>
        <v>0</v>
      </c>
      <c r="D88" s="50">
        <f>G88*I88</f>
        <v>16200.24</v>
      </c>
      <c r="E88" s="49">
        <f>H88*12</f>
        <v>4.2</v>
      </c>
      <c r="F88" s="51"/>
      <c r="G88" s="49">
        <f>H88*12</f>
        <v>4.2</v>
      </c>
      <c r="H88" s="49">
        <v>0.35</v>
      </c>
      <c r="I88" s="17">
        <v>3857.2</v>
      </c>
    </row>
    <row r="89" spans="1:9" ht="15">
      <c r="A89" s="42" t="s">
        <v>62</v>
      </c>
      <c r="B89" s="26"/>
      <c r="C89" s="27"/>
      <c r="D89" s="27">
        <f>SUM(D90:D93)</f>
        <v>4165.78</v>
      </c>
      <c r="E89" s="27">
        <f>SUM(E90:E93)</f>
        <v>0</v>
      </c>
      <c r="F89" s="27">
        <f>SUM(F90:F93)</f>
        <v>0</v>
      </c>
      <c r="G89" s="27">
        <f>SUM(G90:G93)</f>
        <v>1.08</v>
      </c>
      <c r="H89" s="27">
        <f>SUM(H90:H93)</f>
        <v>0.09</v>
      </c>
      <c r="I89" s="17">
        <v>3857.2</v>
      </c>
    </row>
    <row r="90" spans="1:9" ht="15" hidden="1">
      <c r="A90" s="48"/>
      <c r="B90" s="37"/>
      <c r="C90" s="49"/>
      <c r="D90" s="50"/>
      <c r="E90" s="49"/>
      <c r="F90" s="51"/>
      <c r="G90" s="49"/>
      <c r="H90" s="49"/>
      <c r="I90" s="17"/>
    </row>
    <row r="91" spans="1:9" ht="15">
      <c r="A91" s="48" t="s">
        <v>81</v>
      </c>
      <c r="B91" s="37" t="s">
        <v>70</v>
      </c>
      <c r="C91" s="49"/>
      <c r="D91" s="50">
        <f>G91*I91</f>
        <v>1851.46</v>
      </c>
      <c r="E91" s="49"/>
      <c r="F91" s="51"/>
      <c r="G91" s="49">
        <f>H91*12</f>
        <v>0.48</v>
      </c>
      <c r="H91" s="49">
        <v>0.04</v>
      </c>
      <c r="I91" s="17">
        <v>3857.2</v>
      </c>
    </row>
    <row r="92" spans="1:9" ht="15" hidden="1">
      <c r="A92" s="48"/>
      <c r="B92" s="37"/>
      <c r="C92" s="49"/>
      <c r="D92" s="50"/>
      <c r="E92" s="49"/>
      <c r="F92" s="51"/>
      <c r="G92" s="49"/>
      <c r="H92" s="49"/>
      <c r="I92" s="17"/>
    </row>
    <row r="93" spans="1:9" ht="25.5">
      <c r="A93" s="48" t="s">
        <v>121</v>
      </c>
      <c r="B93" s="37" t="s">
        <v>13</v>
      </c>
      <c r="C93" s="49"/>
      <c r="D93" s="50">
        <f>G93*I93</f>
        <v>2314.32</v>
      </c>
      <c r="E93" s="49"/>
      <c r="F93" s="51"/>
      <c r="G93" s="49">
        <f>H93*12</f>
        <v>0.6</v>
      </c>
      <c r="H93" s="49">
        <v>0.05</v>
      </c>
      <c r="I93" s="17">
        <v>3857.2</v>
      </c>
    </row>
    <row r="94" spans="1:9" ht="18.75" hidden="1">
      <c r="A94" s="54"/>
      <c r="B94" s="53"/>
      <c r="C94" s="46"/>
      <c r="D94" s="46"/>
      <c r="E94" s="46"/>
      <c r="F94" s="47"/>
      <c r="G94" s="46"/>
      <c r="H94" s="46"/>
      <c r="I94" s="17"/>
    </row>
    <row r="95" spans="1:9" ht="30.75" thickBot="1">
      <c r="A95" s="54" t="s">
        <v>36</v>
      </c>
      <c r="B95" s="26" t="s">
        <v>13</v>
      </c>
      <c r="C95" s="46">
        <f>F95*12</f>
        <v>0</v>
      </c>
      <c r="D95" s="46">
        <f>G95*I95</f>
        <v>13885.92</v>
      </c>
      <c r="E95" s="46">
        <f>H95*12</f>
        <v>3.6</v>
      </c>
      <c r="F95" s="47"/>
      <c r="G95" s="46">
        <f>H95*12</f>
        <v>3.6</v>
      </c>
      <c r="H95" s="46">
        <v>0.3</v>
      </c>
      <c r="I95" s="17">
        <v>3857.2</v>
      </c>
    </row>
    <row r="96" spans="1:9" ht="19.5" hidden="1" thickBot="1">
      <c r="A96" s="54" t="s">
        <v>34</v>
      </c>
      <c r="B96" s="26"/>
      <c r="C96" s="44">
        <f>F96*12</f>
        <v>0</v>
      </c>
      <c r="D96" s="44"/>
      <c r="E96" s="44"/>
      <c r="F96" s="44"/>
      <c r="G96" s="44"/>
      <c r="H96" s="43"/>
      <c r="I96" s="17">
        <v>3857.2</v>
      </c>
    </row>
    <row r="97" spans="1:9" ht="15.75" hidden="1" thickBot="1">
      <c r="A97" s="55" t="s">
        <v>89</v>
      </c>
      <c r="B97" s="56"/>
      <c r="C97" s="57"/>
      <c r="D97" s="57"/>
      <c r="E97" s="57"/>
      <c r="F97" s="57"/>
      <c r="G97" s="57"/>
      <c r="H97" s="58"/>
      <c r="I97" s="17">
        <v>3857.2</v>
      </c>
    </row>
    <row r="98" spans="1:9" ht="15.75" hidden="1" thickBot="1">
      <c r="A98" s="55" t="s">
        <v>90</v>
      </c>
      <c r="B98" s="56"/>
      <c r="C98" s="57"/>
      <c r="D98" s="57"/>
      <c r="E98" s="57"/>
      <c r="F98" s="57"/>
      <c r="G98" s="57"/>
      <c r="H98" s="58"/>
      <c r="I98" s="17">
        <v>3857.2</v>
      </c>
    </row>
    <row r="99" spans="1:9" ht="15.75" hidden="1" thickBot="1">
      <c r="A99" s="55" t="s">
        <v>111</v>
      </c>
      <c r="B99" s="56"/>
      <c r="C99" s="57"/>
      <c r="D99" s="57"/>
      <c r="E99" s="57"/>
      <c r="F99" s="57"/>
      <c r="G99" s="57"/>
      <c r="H99" s="58"/>
      <c r="I99" s="17">
        <v>3857.2</v>
      </c>
    </row>
    <row r="100" spans="1:9" ht="15.75" hidden="1" thickBot="1">
      <c r="A100" s="55" t="s">
        <v>91</v>
      </c>
      <c r="B100" s="56"/>
      <c r="C100" s="57"/>
      <c r="D100" s="57"/>
      <c r="E100" s="57"/>
      <c r="F100" s="57"/>
      <c r="G100" s="57"/>
      <c r="H100" s="58"/>
      <c r="I100" s="17">
        <v>3857.2</v>
      </c>
    </row>
    <row r="101" spans="1:9" ht="15.75" hidden="1" thickBot="1">
      <c r="A101" s="55" t="s">
        <v>110</v>
      </c>
      <c r="B101" s="56"/>
      <c r="C101" s="57"/>
      <c r="D101" s="57"/>
      <c r="E101" s="57"/>
      <c r="F101" s="57"/>
      <c r="G101" s="57"/>
      <c r="H101" s="58"/>
      <c r="I101" s="17">
        <v>3857.2</v>
      </c>
    </row>
    <row r="102" spans="1:9" ht="15.75" hidden="1" thickBot="1">
      <c r="A102" s="59" t="s">
        <v>114</v>
      </c>
      <c r="B102" s="37" t="s">
        <v>113</v>
      </c>
      <c r="C102" s="60"/>
      <c r="D102" s="61"/>
      <c r="E102" s="60"/>
      <c r="F102" s="61"/>
      <c r="G102" s="60"/>
      <c r="H102" s="62"/>
      <c r="I102" s="17"/>
    </row>
    <row r="103" spans="1:9" ht="20.25" thickBot="1">
      <c r="A103" s="63" t="s">
        <v>35</v>
      </c>
      <c r="B103" s="64"/>
      <c r="C103" s="65">
        <f>F103*12</f>
        <v>0</v>
      </c>
      <c r="D103" s="66">
        <f>D15+D20+D28+D29+D30+D31+D32+D33+D34+D35+D36+D37+D38+D39+D40+D56+D69+D73+D82+D86+D89+D95+D94+D102</f>
        <v>467494.41</v>
      </c>
      <c r="E103" s="66">
        <f>E15+E20+E28+E29+E30+E31+E32+E33+E34+E35+E36+E37+E38+E39+E40+E56+E69+E73+E82+E86+E89+E95+E94+E102</f>
        <v>96.12</v>
      </c>
      <c r="F103" s="66">
        <f>F15+F20+F28+F29+F30+F31+F32+F33+F34+F35+F36+F37+F38+F39+F40+F56+F69+F73+F82+F86+F89+F95+F94+F102</f>
        <v>0</v>
      </c>
      <c r="G103" s="66">
        <f>G15+G20+G28+G29+G30+G31+G32+G33+G34+G35+G36+G37+G38+G39+G40+G56+G69+G73+G82+G86+G89+G95+G94+G102</f>
        <v>121.2</v>
      </c>
      <c r="H103" s="66">
        <f>H15+H20+H28+H29+H30+H31+H32+H33+H34+H35+H36+H37+H38+H39+H40+H56+H69+H73+H82+H86+H89+H95+H94+H102</f>
        <v>10.1</v>
      </c>
      <c r="I103" s="67"/>
    </row>
    <row r="104" spans="1:9" ht="12.75">
      <c r="A104" s="68"/>
      <c r="B104" s="69"/>
      <c r="C104" s="69"/>
      <c r="D104" s="69"/>
      <c r="E104" s="69"/>
      <c r="F104" s="69"/>
      <c r="G104" s="69"/>
      <c r="H104" s="69"/>
      <c r="I104" s="69"/>
    </row>
    <row r="105" spans="1:9" ht="12.75">
      <c r="A105" s="68"/>
      <c r="B105" s="69"/>
      <c r="C105" s="69"/>
      <c r="D105" s="69"/>
      <c r="E105" s="69"/>
      <c r="F105" s="69"/>
      <c r="G105" s="69"/>
      <c r="H105" s="69"/>
      <c r="I105" s="69"/>
    </row>
    <row r="106" spans="1:9" ht="12.75">
      <c r="A106" s="68"/>
      <c r="B106" s="69"/>
      <c r="C106" s="69"/>
      <c r="D106" s="69"/>
      <c r="E106" s="69"/>
      <c r="F106" s="69"/>
      <c r="G106" s="69"/>
      <c r="H106" s="69"/>
      <c r="I106" s="69"/>
    </row>
    <row r="107" spans="1:9" ht="13.5" thickBot="1">
      <c r="A107" s="68"/>
      <c r="B107" s="69"/>
      <c r="C107" s="69"/>
      <c r="D107" s="69"/>
      <c r="E107" s="69"/>
      <c r="F107" s="69"/>
      <c r="G107" s="69"/>
      <c r="H107" s="69"/>
      <c r="I107" s="69"/>
    </row>
    <row r="108" spans="1:9" ht="19.5">
      <c r="A108" s="70" t="s">
        <v>34</v>
      </c>
      <c r="B108" s="71"/>
      <c r="C108" s="72">
        <f>F108*12</f>
        <v>0</v>
      </c>
      <c r="D108" s="72">
        <v>201058.5</v>
      </c>
      <c r="E108" s="72">
        <f>SUM(E109:E113)</f>
        <v>0</v>
      </c>
      <c r="F108" s="72">
        <f>SUM(F109:F113)</f>
        <v>0</v>
      </c>
      <c r="G108" s="72">
        <f>SUM(G109:G113)</f>
        <v>52.08</v>
      </c>
      <c r="H108" s="72">
        <f>SUM(H109:H113)</f>
        <v>4.34</v>
      </c>
      <c r="I108" s="17">
        <v>3857.2</v>
      </c>
    </row>
    <row r="109" spans="1:11" s="4" customFormat="1" ht="15">
      <c r="A109" s="5" t="s">
        <v>89</v>
      </c>
      <c r="B109" s="2"/>
      <c r="C109" s="3"/>
      <c r="D109" s="57">
        <v>178647.97</v>
      </c>
      <c r="E109" s="3"/>
      <c r="F109" s="3"/>
      <c r="G109" s="3">
        <f>H109*12</f>
        <v>46.32</v>
      </c>
      <c r="H109" s="6">
        <f>D109/I109/12</f>
        <v>3.86</v>
      </c>
      <c r="I109" s="1">
        <v>3857.2</v>
      </c>
      <c r="K109" s="7"/>
    </row>
    <row r="110" spans="1:9" ht="15" hidden="1">
      <c r="A110" s="55" t="s">
        <v>117</v>
      </c>
      <c r="B110" s="56"/>
      <c r="C110" s="57"/>
      <c r="D110" s="57"/>
      <c r="E110" s="57"/>
      <c r="F110" s="57"/>
      <c r="G110" s="57">
        <f>H110*12</f>
        <v>0</v>
      </c>
      <c r="H110" s="58"/>
      <c r="I110" s="17">
        <v>3857.2</v>
      </c>
    </row>
    <row r="111" spans="1:9" ht="15">
      <c r="A111" s="55" t="s">
        <v>118</v>
      </c>
      <c r="B111" s="56"/>
      <c r="C111" s="57"/>
      <c r="D111" s="57">
        <v>18548.82</v>
      </c>
      <c r="E111" s="57"/>
      <c r="F111" s="57"/>
      <c r="G111" s="57">
        <f>H111*12</f>
        <v>4.8</v>
      </c>
      <c r="H111" s="58">
        <f>D111/I111/12</f>
        <v>0.4</v>
      </c>
      <c r="I111" s="17">
        <v>3857.2</v>
      </c>
    </row>
    <row r="112" spans="1:9" ht="15">
      <c r="A112" s="55" t="s">
        <v>119</v>
      </c>
      <c r="B112" s="56"/>
      <c r="C112" s="57"/>
      <c r="D112" s="57">
        <v>3642.64</v>
      </c>
      <c r="E112" s="57"/>
      <c r="F112" s="57"/>
      <c r="G112" s="57">
        <f>H112*12</f>
        <v>0.96</v>
      </c>
      <c r="H112" s="58">
        <f>D112/I112/12</f>
        <v>0.08</v>
      </c>
      <c r="I112" s="17">
        <v>3857.2</v>
      </c>
    </row>
    <row r="113" spans="1:11" s="73" customFormat="1" ht="15" hidden="1">
      <c r="A113" s="55"/>
      <c r="B113" s="56"/>
      <c r="C113" s="57"/>
      <c r="D113" s="57"/>
      <c r="E113" s="57"/>
      <c r="F113" s="57"/>
      <c r="G113" s="57"/>
      <c r="H113" s="58"/>
      <c r="I113" s="17"/>
      <c r="K113" s="74"/>
    </row>
    <row r="114" spans="1:11" s="4" customFormat="1" ht="15">
      <c r="A114" s="5" t="s">
        <v>117</v>
      </c>
      <c r="B114" s="2"/>
      <c r="C114" s="3"/>
      <c r="D114" s="57">
        <v>219.07</v>
      </c>
      <c r="E114" s="3"/>
      <c r="F114" s="3"/>
      <c r="G114" s="3">
        <f>H114*12</f>
        <v>0</v>
      </c>
      <c r="H114" s="6">
        <f>D114/I114/12</f>
        <v>0</v>
      </c>
      <c r="I114" s="1">
        <v>3857.2</v>
      </c>
      <c r="K114" s="7"/>
    </row>
    <row r="115" spans="1:9" ht="12.75">
      <c r="A115" s="68"/>
      <c r="B115" s="69"/>
      <c r="C115" s="69"/>
      <c r="D115" s="69"/>
      <c r="E115" s="69"/>
      <c r="F115" s="69"/>
      <c r="G115" s="69"/>
      <c r="H115" s="69"/>
      <c r="I115" s="69"/>
    </row>
    <row r="116" spans="1:9" ht="19.5" thickBot="1">
      <c r="A116" s="75"/>
      <c r="B116" s="76"/>
      <c r="C116" s="77"/>
      <c r="D116" s="77"/>
      <c r="E116" s="77"/>
      <c r="F116" s="77"/>
      <c r="G116" s="77"/>
      <c r="H116" s="77"/>
      <c r="I116" s="78"/>
    </row>
    <row r="117" spans="1:9" ht="20.25" thickBot="1">
      <c r="A117" s="63" t="s">
        <v>112</v>
      </c>
      <c r="B117" s="79"/>
      <c r="C117" s="80"/>
      <c r="D117" s="80">
        <f>D103+D105+D108</f>
        <v>668552.91</v>
      </c>
      <c r="E117" s="80">
        <f>E103+E105+E108</f>
        <v>96.12</v>
      </c>
      <c r="F117" s="80">
        <f>F103+F105+F108</f>
        <v>0</v>
      </c>
      <c r="G117" s="80">
        <f>G103+G105+G108</f>
        <v>173.28</v>
      </c>
      <c r="H117" s="80">
        <f>H103+H105+H108</f>
        <v>14.44</v>
      </c>
      <c r="I117" s="78"/>
    </row>
    <row r="118" spans="1:9" ht="19.5" thickBot="1">
      <c r="A118" s="75"/>
      <c r="B118" s="76"/>
      <c r="C118" s="77"/>
      <c r="D118" s="77"/>
      <c r="E118" s="77"/>
      <c r="F118" s="77"/>
      <c r="G118" s="77"/>
      <c r="H118" s="77"/>
      <c r="I118" s="78"/>
    </row>
    <row r="119" spans="1:9" ht="20.25" thickBot="1">
      <c r="A119" s="81" t="s">
        <v>30</v>
      </c>
      <c r="B119" s="82" t="s">
        <v>12</v>
      </c>
      <c r="C119" s="82" t="s">
        <v>31</v>
      </c>
      <c r="D119" s="82" t="s">
        <v>31</v>
      </c>
      <c r="E119" s="83"/>
      <c r="F119" s="83"/>
      <c r="G119" s="83"/>
      <c r="H119" s="84"/>
      <c r="I119" s="85"/>
    </row>
    <row r="120" spans="1:9" ht="12.75">
      <c r="A120" s="69"/>
      <c r="B120" s="69"/>
      <c r="C120" s="69"/>
      <c r="D120" s="69"/>
      <c r="E120" s="69"/>
      <c r="F120" s="69"/>
      <c r="G120" s="69"/>
      <c r="H120" s="69"/>
      <c r="I120" s="69"/>
    </row>
    <row r="121" spans="1:9" ht="14.25">
      <c r="A121" s="102" t="s">
        <v>32</v>
      </c>
      <c r="B121" s="102"/>
      <c r="C121" s="102"/>
      <c r="D121" s="102"/>
      <c r="E121" s="102"/>
      <c r="F121" s="102"/>
      <c r="G121" s="69"/>
      <c r="H121" s="69"/>
      <c r="I121" s="69"/>
    </row>
    <row r="122" spans="1:9" ht="12.75">
      <c r="A122" s="69"/>
      <c r="B122" s="69"/>
      <c r="C122" s="69"/>
      <c r="D122" s="69"/>
      <c r="E122" s="69"/>
      <c r="F122" s="69"/>
      <c r="G122" s="69"/>
      <c r="H122" s="69"/>
      <c r="I122" s="69"/>
    </row>
    <row r="123" spans="1:9" ht="12.75">
      <c r="A123" s="68" t="s">
        <v>33</v>
      </c>
      <c r="B123" s="69"/>
      <c r="C123" s="69"/>
      <c r="D123" s="69"/>
      <c r="E123" s="69"/>
      <c r="F123" s="69"/>
      <c r="G123" s="69"/>
      <c r="H123" s="69"/>
      <c r="I123" s="69"/>
    </row>
    <row r="124" spans="1:9" ht="12.75">
      <c r="A124" s="69"/>
      <c r="B124" s="69"/>
      <c r="C124" s="69"/>
      <c r="D124" s="69"/>
      <c r="E124" s="69"/>
      <c r="F124" s="69"/>
      <c r="G124" s="69"/>
      <c r="H124" s="69"/>
      <c r="I124" s="69"/>
    </row>
    <row r="125" spans="1:9" ht="12.75">
      <c r="A125" s="69"/>
      <c r="B125" s="69"/>
      <c r="C125" s="69"/>
      <c r="D125" s="69"/>
      <c r="E125" s="69"/>
      <c r="F125" s="69"/>
      <c r="G125" s="69"/>
      <c r="H125" s="69"/>
      <c r="I125" s="69"/>
    </row>
    <row r="126" spans="1:9" ht="12.75">
      <c r="A126" s="69"/>
      <c r="B126" s="69"/>
      <c r="C126" s="69"/>
      <c r="D126" s="69"/>
      <c r="E126" s="69"/>
      <c r="F126" s="69"/>
      <c r="G126" s="69"/>
      <c r="H126" s="69"/>
      <c r="I126" s="69"/>
    </row>
    <row r="127" spans="1:9" ht="12.75">
      <c r="A127" s="69"/>
      <c r="B127" s="69"/>
      <c r="C127" s="69"/>
      <c r="D127" s="69"/>
      <c r="E127" s="69"/>
      <c r="F127" s="69"/>
      <c r="G127" s="69"/>
      <c r="H127" s="69"/>
      <c r="I127" s="69"/>
    </row>
    <row r="128" spans="1:9" ht="12.75">
      <c r="A128" s="69"/>
      <c r="B128" s="69"/>
      <c r="C128" s="69"/>
      <c r="D128" s="69"/>
      <c r="E128" s="69"/>
      <c r="F128" s="69"/>
      <c r="G128" s="69"/>
      <c r="H128" s="69"/>
      <c r="I128" s="69"/>
    </row>
    <row r="129" spans="1:9" ht="12.75">
      <c r="A129" s="69"/>
      <c r="B129" s="69"/>
      <c r="C129" s="69"/>
      <c r="D129" s="69"/>
      <c r="E129" s="69"/>
      <c r="F129" s="69"/>
      <c r="G129" s="69"/>
      <c r="H129" s="69"/>
      <c r="I129" s="69"/>
    </row>
    <row r="130" spans="1:9" ht="12.75">
      <c r="A130" s="69"/>
      <c r="B130" s="69"/>
      <c r="C130" s="69"/>
      <c r="D130" s="69"/>
      <c r="E130" s="69"/>
      <c r="F130" s="69"/>
      <c r="G130" s="69"/>
      <c r="H130" s="69"/>
      <c r="I130" s="69"/>
    </row>
    <row r="131" spans="1:9" ht="12.75">
      <c r="A131" s="69"/>
      <c r="B131" s="69"/>
      <c r="C131" s="69"/>
      <c r="D131" s="69"/>
      <c r="E131" s="69"/>
      <c r="F131" s="69"/>
      <c r="G131" s="69"/>
      <c r="H131" s="69"/>
      <c r="I131" s="69"/>
    </row>
    <row r="132" spans="1:9" ht="12.75">
      <c r="A132" s="69"/>
      <c r="B132" s="69"/>
      <c r="C132" s="69"/>
      <c r="D132" s="69"/>
      <c r="E132" s="69"/>
      <c r="F132" s="69"/>
      <c r="G132" s="69"/>
      <c r="H132" s="69"/>
      <c r="I132" s="69"/>
    </row>
    <row r="133" spans="1:9" ht="12.75">
      <c r="A133" s="69"/>
      <c r="B133" s="69"/>
      <c r="C133" s="69"/>
      <c r="D133" s="69"/>
      <c r="E133" s="69"/>
      <c r="F133" s="69"/>
      <c r="G133" s="69"/>
      <c r="H133" s="69"/>
      <c r="I133" s="69"/>
    </row>
    <row r="134" spans="1:9" ht="12.75">
      <c r="A134" s="69"/>
      <c r="B134" s="69"/>
      <c r="C134" s="69"/>
      <c r="D134" s="69"/>
      <c r="E134" s="69"/>
      <c r="F134" s="69"/>
      <c r="G134" s="69"/>
      <c r="H134" s="69"/>
      <c r="I134" s="69"/>
    </row>
    <row r="135" spans="1:9" ht="12.75">
      <c r="A135" s="69"/>
      <c r="B135" s="69"/>
      <c r="C135" s="69"/>
      <c r="D135" s="69"/>
      <c r="E135" s="69"/>
      <c r="F135" s="69"/>
      <c r="G135" s="69"/>
      <c r="H135" s="69"/>
      <c r="I135" s="69"/>
    </row>
    <row r="136" spans="1:9" ht="12.75">
      <c r="A136" s="69"/>
      <c r="B136" s="69"/>
      <c r="C136" s="69"/>
      <c r="D136" s="69"/>
      <c r="E136" s="69"/>
      <c r="F136" s="69"/>
      <c r="G136" s="69"/>
      <c r="H136" s="69"/>
      <c r="I136" s="69"/>
    </row>
    <row r="137" spans="1:9" ht="12.75">
      <c r="A137" s="69"/>
      <c r="B137" s="69"/>
      <c r="C137" s="69"/>
      <c r="D137" s="69"/>
      <c r="E137" s="69"/>
      <c r="F137" s="69"/>
      <c r="G137" s="69"/>
      <c r="H137" s="69"/>
      <c r="I137" s="69"/>
    </row>
    <row r="138" spans="1:9" ht="12.75">
      <c r="A138" s="69"/>
      <c r="B138" s="69"/>
      <c r="C138" s="69"/>
      <c r="D138" s="69"/>
      <c r="E138" s="69"/>
      <c r="F138" s="69"/>
      <c r="G138" s="69"/>
      <c r="H138" s="69"/>
      <c r="I138" s="69"/>
    </row>
    <row r="139" spans="1:9" ht="12.75">
      <c r="A139" s="69"/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</sheetData>
  <sheetProtection/>
  <mergeCells count="12">
    <mergeCell ref="A8:H8"/>
    <mergeCell ref="A9:H9"/>
    <mergeCell ref="A10:H10"/>
    <mergeCell ref="A11:H11"/>
    <mergeCell ref="A14:H14"/>
    <mergeCell ref="A121:F121"/>
    <mergeCell ref="A1:H1"/>
    <mergeCell ref="B2:H2"/>
    <mergeCell ref="B3:H3"/>
    <mergeCell ref="B4:H4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2012-05-16T11:39:50Z</cp:lastPrinted>
  <dcterms:created xsi:type="dcterms:W3CDTF">2010-04-02T14:46:04Z</dcterms:created>
  <dcterms:modified xsi:type="dcterms:W3CDTF">2012-07-25T09:18:10Z</dcterms:modified>
  <cp:category/>
  <cp:version/>
  <cp:contentType/>
  <cp:contentStatus/>
</cp:coreProperties>
</file>