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>
    <definedName name="_xlnm.Print_Area" localSheetId="0">'по голосованию'!$A$1:$H$189</definedName>
  </definedNames>
  <calcPr fullCalcOnLoad="1"/>
</workbook>
</file>

<file path=xl/sharedStrings.xml><?xml version="1.0" encoding="utf-8"?>
<sst xmlns="http://schemas.openxmlformats.org/spreadsheetml/2006/main" count="194" uniqueCount="135">
  <si>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</si>
  <si>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</si>
  <si>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</si>
  <si>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</si>
  <si>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</si>
  <si>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</si>
  <si>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</si>
  <si>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</si>
  <si>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</si>
  <si>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</si>
  <si>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</si>
  <si>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</si>
  <si>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</si>
  <si>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</si>
  <si>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</si>
  <si>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</si>
  <si>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</si>
  <si>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</si>
  <si>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</si>
  <si>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</si>
  <si>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</si>
  <si>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</si>
  <si>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</si>
  <si>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</si>
  <si>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</si>
  <si>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</si>
  <si>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</si>
  <si>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</si>
  <si>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</si>
  <si>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</si>
  <si>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</si>
  <si>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</si>
  <si>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</si>
  <si>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</si>
  <si>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</si>
  <si>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</si>
  <si>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</si>
  <si>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</si>
  <si>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</si>
  <si>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</si>
  <si>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подключение системы отопления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</si>
  <si>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</si>
  <si>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</si>
  <si>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</si>
  <si>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перевод реле времени</t>
  </si>
  <si>
    <t>ревизия ВРУ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</si>
  <si>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</si>
  <si>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</si>
  <si>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</si>
  <si>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</si>
  <si>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</si>
  <si>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</si>
  <si>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</si>
  <si>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</si>
  <si>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</si>
  <si>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</si>
  <si>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</si>
  <si>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</si>
  <si>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</si>
  <si>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</si>
  <si>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</si>
  <si>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</si>
  <si>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</si>
  <si>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</si>
  <si>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</si>
  <si>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</si>
  <si>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</si>
  <si>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</si>
  <si>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обслуживание насосов холодного водоснабжения</t>
  </si>
  <si>
    <t>регулировка системы центрального отопления</t>
  </si>
  <si>
    <t>ревизия элеваторного узла ( сопло )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</si>
  <si>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</si>
  <si>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</si>
  <si>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</si>
  <si>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</si>
  <si>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</si>
  <si>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</si>
  <si>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</si>
  <si>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</si>
  <si>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</si>
  <si>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проверка вентиляционных каналов и канализационных вытяжек</t>
  </si>
  <si>
    <t>очистка от снега и льда водостоков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</si>
  <si>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</si>
  <si>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</si>
  <si>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замена ( поверка ) КИП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</si>
  <si>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</si>
  <si>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</si>
  <si>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</si>
  <si>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</si>
  <si>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</si>
  <si>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ремонт кровли</t>
  </si>
  <si>
    <t>ремонт панельных швов</t>
  </si>
  <si>
    <t>ремонт отмостки</t>
  </si>
  <si>
    <t>ремонт цоколя</t>
  </si>
  <si>
    <t>ремонт входов в подвал</t>
  </si>
  <si>
    <t>установка дверей на кровлю</t>
  </si>
  <si>
    <t>канализационные вытяжки</t>
  </si>
  <si>
    <t>ремонт ливневой канализации</t>
  </si>
  <si>
    <t>уборка мусора на кровле</t>
  </si>
  <si>
    <t>ремонт крыльца</t>
  </si>
  <si>
    <t>смена запорной арматуры на отоплении</t>
  </si>
  <si>
    <t>восстановление изоляции</t>
  </si>
  <si>
    <t>1 раз в 4 месяца</t>
  </si>
  <si>
    <t>по адресу: ул. Советская, д.2(S дома=4151,8 м2; S земли=2098,75 м2)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</si>
  <si>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</si>
  <si>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</si>
  <si>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</si>
  <si>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</si>
  <si>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</si>
  <si>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</si>
  <si>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</si>
  <si>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</si>
  <si>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</si>
  <si>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</si>
  <si>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</si>
  <si>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</si>
  <si>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</si>
  <si>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</si>
  <si>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Расчет размера платы за содержание и ремонт общего имущества в многоквартирном доме</t>
  </si>
  <si>
    <t>очистка от снега и наледи подъездных козырьков</t>
  </si>
  <si>
    <t>очистка кровли от снега и наледи в районе водоприемных воронок</t>
  </si>
  <si>
    <t>ревизия заадвижек ГВС (диам.50мм-2шт.,диам.100мм-2шт.)</t>
  </si>
  <si>
    <t>ревизия задвижек  ХВС(диам.80мм-3шт.)</t>
  </si>
  <si>
    <t>ВСЕГО:</t>
  </si>
  <si>
    <t>Погашение задолженности прошлого периода</t>
  </si>
  <si>
    <t>Дополнительные работы по текущему ремонту, в т.ч.:</t>
  </si>
  <si>
    <t>Погашение задолженности прошлых периодов</t>
  </si>
  <si>
    <t>по состоянию на 1.05.2012г.</t>
  </si>
  <si>
    <t>ревизия задвижек отопления (диам.50мм-6шт.,диам.80мм-6шт.,диам.100мм-3шт.)</t>
  </si>
  <si>
    <t>на 2012-2013гг.</t>
  </si>
  <si>
    <t>смена /поверка / КИП манометры 12шт.</t>
  </si>
  <si>
    <t>демонтаж антенны</t>
  </si>
  <si>
    <t>Работы заявочного характера в т.ч :</t>
  </si>
  <si>
    <t>ремонт кровли 40 м2</t>
  </si>
  <si>
    <t>ремонт кровельного покрытия лоджий 25,2 м2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</si>
</sst>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b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27" fillId="24" borderId="0" xfId="0" applyFont="1" applyFill="1" applyAlignment="1">
      <alignment horizontal="center"/>
    </xf>
    <xf numFmtId="0" fontId="18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textRotation="90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20" xfId="0" applyFont="1" applyFill="1" applyBorder="1" applyAlignment="1">
      <alignment horizontal="left" vertical="center" wrapText="1"/>
    </xf>
    <xf numFmtId="0" fontId="18" fillId="24" borderId="21" xfId="0" applyFont="1" applyFill="1" applyBorder="1" applyAlignment="1">
      <alignment horizontal="center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2" fontId="18" fillId="24" borderId="24" xfId="0" applyNumberFormat="1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left" vertical="center" wrapText="1"/>
    </xf>
    <xf numFmtId="0" fontId="24" fillId="24" borderId="22" xfId="0" applyFont="1" applyFill="1" applyBorder="1" applyAlignment="1">
      <alignment horizontal="center" vertical="center" wrapText="1"/>
    </xf>
    <xf numFmtId="2" fontId="24" fillId="24" borderId="22" xfId="0" applyNumberFormat="1" applyFont="1" applyFill="1" applyBorder="1" applyAlignment="1">
      <alignment horizontal="center" vertical="center" wrapText="1"/>
    </xf>
    <xf numFmtId="2" fontId="24" fillId="24" borderId="23" xfId="0" applyNumberFormat="1" applyFont="1" applyFill="1" applyBorder="1" applyAlignment="1">
      <alignment horizontal="center" vertical="center" wrapText="1"/>
    </xf>
    <xf numFmtId="2" fontId="24" fillId="24" borderId="24" xfId="0" applyNumberFormat="1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left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left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 wrapText="1"/>
    </xf>
    <xf numFmtId="2" fontId="18" fillId="24" borderId="29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2" fontId="18" fillId="24" borderId="3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2" fontId="0" fillId="24" borderId="31" xfId="0" applyNumberFormat="1" applyFont="1" applyFill="1" applyBorder="1" applyAlignment="1">
      <alignment horizontal="center" vertical="center" wrapText="1"/>
    </xf>
    <xf numFmtId="2" fontId="0" fillId="24" borderId="29" xfId="0" applyNumberFormat="1" applyFont="1" applyFill="1" applyBorder="1" applyAlignment="1">
      <alignment horizontal="center" vertical="center" wrapText="1"/>
    </xf>
    <xf numFmtId="2" fontId="0" fillId="24" borderId="22" xfId="0" applyNumberFormat="1" applyFont="1" applyFill="1" applyBorder="1" applyAlignment="1">
      <alignment horizontal="center" vertical="center" wrapText="1"/>
    </xf>
    <xf numFmtId="2" fontId="0" fillId="24" borderId="26" xfId="0" applyNumberFormat="1" applyFont="1" applyFill="1" applyBorder="1" applyAlignment="1">
      <alignment horizontal="center" vertical="center" wrapText="1"/>
    </xf>
    <xf numFmtId="2" fontId="0" fillId="24" borderId="3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9" fillId="24" borderId="25" xfId="0" applyFont="1" applyFill="1" applyBorder="1" applyAlignment="1">
      <alignment horizontal="left" vertical="center" wrapText="1"/>
    </xf>
    <xf numFmtId="0" fontId="0" fillId="24" borderId="25" xfId="0" applyFont="1" applyFill="1" applyBorder="1" applyAlignment="1">
      <alignment horizontal="left" vertical="center" wrapText="1"/>
    </xf>
    <xf numFmtId="2" fontId="0" fillId="24" borderId="32" xfId="0" applyNumberFormat="1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2" fontId="19" fillId="24" borderId="33" xfId="0" applyNumberFormat="1" applyFont="1" applyFill="1" applyBorder="1" applyAlignment="1">
      <alignment horizontal="center"/>
    </xf>
    <xf numFmtId="2" fontId="19" fillId="24" borderId="13" xfId="0" applyNumberFormat="1" applyFont="1" applyFill="1" applyBorder="1" applyAlignment="1">
      <alignment horizontal="center"/>
    </xf>
    <xf numFmtId="0" fontId="26" fillId="24" borderId="11" xfId="0" applyFont="1" applyFill="1" applyBorder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 wrapText="1"/>
    </xf>
    <xf numFmtId="2" fontId="26" fillId="24" borderId="12" xfId="0" applyNumberFormat="1" applyFont="1" applyFill="1" applyBorder="1" applyAlignment="1">
      <alignment horizontal="center" vertical="center" wrapText="1"/>
    </xf>
    <xf numFmtId="2" fontId="26" fillId="24" borderId="33" xfId="0" applyNumberFormat="1" applyFont="1" applyFill="1" applyBorder="1" applyAlignment="1">
      <alignment horizontal="center" vertical="center" wrapText="1"/>
    </xf>
    <xf numFmtId="0" fontId="26" fillId="24" borderId="0" xfId="0" applyFont="1" applyFill="1" applyAlignment="1">
      <alignment horizontal="center" vertical="center" wrapText="1"/>
    </xf>
    <xf numFmtId="2" fontId="26" fillId="24" borderId="0" xfId="0" applyNumberFormat="1" applyFont="1" applyFill="1" applyAlignment="1">
      <alignment horizontal="center" vertical="center" wrapText="1"/>
    </xf>
    <xf numFmtId="0" fontId="25" fillId="24" borderId="20" xfId="0" applyFont="1" applyFill="1" applyBorder="1" applyAlignment="1">
      <alignment horizontal="left" vertical="center" wrapText="1"/>
    </xf>
    <xf numFmtId="2" fontId="26" fillId="24" borderId="24" xfId="0" applyNumberFormat="1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18" fillId="24" borderId="12" xfId="0" applyFont="1" applyFill="1" applyBorder="1" applyAlignment="1">
      <alignment horizontal="center" vertical="center"/>
    </xf>
    <xf numFmtId="0" fontId="18" fillId="24" borderId="33" xfId="0" applyFont="1" applyFill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0" fillId="24" borderId="20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center" vertical="center" wrapText="1"/>
    </xf>
    <xf numFmtId="2" fontId="0" fillId="24" borderId="23" xfId="0" applyNumberFormat="1" applyFont="1" applyFill="1" applyBorder="1" applyAlignment="1">
      <alignment horizontal="center" vertical="center" wrapText="1"/>
    </xf>
    <xf numFmtId="2" fontId="0" fillId="24" borderId="24" xfId="0" applyNumberFormat="1" applyFont="1" applyFill="1" applyBorder="1" applyAlignment="1">
      <alignment horizontal="center" vertical="center" wrapText="1"/>
    </xf>
    <xf numFmtId="2" fontId="0" fillId="24" borderId="32" xfId="0" applyNumberFormat="1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left" vertical="center" wrapText="1"/>
    </xf>
    <xf numFmtId="2" fontId="0" fillId="24" borderId="28" xfId="0" applyNumberFormat="1" applyFont="1" applyFill="1" applyBorder="1" applyAlignment="1">
      <alignment horizontal="center" vertical="center" wrapText="1"/>
    </xf>
    <xf numFmtId="2" fontId="0" fillId="24" borderId="34" xfId="0" applyNumberFormat="1" applyFont="1" applyFill="1" applyBorder="1" applyAlignment="1">
      <alignment horizontal="center" vertical="center" wrapText="1"/>
    </xf>
    <xf numFmtId="2" fontId="0" fillId="24" borderId="35" xfId="0" applyNumberFormat="1" applyFont="1" applyFill="1" applyBorder="1" applyAlignment="1">
      <alignment horizontal="center" vertical="center" wrapText="1"/>
    </xf>
    <xf numFmtId="2" fontId="18" fillId="24" borderId="33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2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36" xfId="0" applyNumberFormat="1" applyFont="1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 vertical="center" wrapText="1"/>
    </xf>
    <xf numFmtId="0" fontId="19" fillId="24" borderId="37" xfId="0" applyFont="1" applyFill="1" applyBorder="1" applyAlignment="1">
      <alignment horizontal="center" vertical="center" wrapText="1"/>
    </xf>
    <xf numFmtId="0" fontId="19" fillId="24" borderId="38" xfId="0" applyFont="1" applyFill="1" applyBorder="1" applyAlignment="1">
      <alignment horizontal="center" vertical="center" wrapText="1"/>
    </xf>
    <xf numFmtId="0" fontId="0" fillId="24" borderId="38" xfId="0" applyFill="1" applyBorder="1" applyAlignment="1">
      <alignment horizontal="center" vertical="center" wrapText="1"/>
    </xf>
    <xf numFmtId="0" fontId="0" fillId="24" borderId="39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tabSelected="1" zoomScale="75" zoomScaleNormal="75" zoomScalePageLayoutView="0" workbookViewId="0" topLeftCell="A84">
      <selection activeCell="H125" sqref="H125"/>
    </sheetView>
  </sheetViews>
  <sheetFormatPr defaultColWidth="9.00390625" defaultRowHeight="12.75"/>
  <cols>
    <col min="1" max="1" width="72.75390625" style="2" customWidth="1"/>
    <col min="2" max="2" width="19.125" style="2" customWidth="1"/>
    <col min="3" max="3" width="13.875" style="2" hidden="1" customWidth="1"/>
    <col min="4" max="4" width="14.875" style="2" customWidth="1"/>
    <col min="5" max="5" width="13.875" style="2" hidden="1" customWidth="1"/>
    <col min="6" max="6" width="20.875" style="2" hidden="1" customWidth="1"/>
    <col min="7" max="7" width="13.875" style="2" customWidth="1"/>
    <col min="8" max="8" width="20.875" style="2" customWidth="1"/>
    <col min="9" max="9" width="15.375" style="2" customWidth="1"/>
    <col min="10" max="10" width="15.375" style="2" hidden="1" customWidth="1"/>
    <col min="11" max="11" width="15.375" style="3" hidden="1" customWidth="1"/>
    <col min="12" max="14" width="15.375" style="2" customWidth="1"/>
    <col min="15" max="16384" width="9.125" style="2" customWidth="1"/>
  </cols>
  <sheetData>
    <row r="1" spans="1:8" ht="16.5" customHeight="1">
      <c r="A1" s="108" t="s">
        <v>0</v>
      </c>
      <c r="B1" s="109"/>
      <c r="C1" s="109"/>
      <c r="D1" s="109"/>
      <c r="E1" s="109"/>
      <c r="F1" s="109"/>
      <c r="G1" s="109"/>
      <c r="H1" s="109"/>
    </row>
    <row r="2" spans="2:8" ht="12.75" customHeight="1">
      <c r="B2" s="110" t="s">
        <v>1</v>
      </c>
      <c r="C2" s="110"/>
      <c r="D2" s="110"/>
      <c r="E2" s="110"/>
      <c r="F2" s="110"/>
      <c r="G2" s="109"/>
      <c r="H2" s="109"/>
    </row>
    <row r="3" spans="1:8" ht="14.25" customHeight="1">
      <c r="A3" s="4" t="s">
        <v>129</v>
      </c>
      <c r="B3" s="110" t="s">
        <v>2</v>
      </c>
      <c r="C3" s="110"/>
      <c r="D3" s="110"/>
      <c r="E3" s="110"/>
      <c r="F3" s="110"/>
      <c r="G3" s="109"/>
      <c r="H3" s="109"/>
    </row>
    <row r="4" spans="2:8" ht="14.25" customHeight="1">
      <c r="B4" s="110" t="s">
        <v>37</v>
      </c>
      <c r="C4" s="110"/>
      <c r="D4" s="110"/>
      <c r="E4" s="110"/>
      <c r="F4" s="110"/>
      <c r="G4" s="109"/>
      <c r="H4" s="109"/>
    </row>
    <row r="5" spans="2:9" ht="35.25" customHeight="1">
      <c r="B5" s="5"/>
      <c r="C5" s="5"/>
      <c r="D5" s="5"/>
      <c r="E5" s="5"/>
      <c r="F5" s="5"/>
      <c r="G5" s="5"/>
      <c r="H5" s="5"/>
      <c r="I5" s="5"/>
    </row>
    <row r="6" spans="1:11" s="6" customFormat="1" ht="22.5" customHeight="1">
      <c r="A6" s="111" t="s">
        <v>3</v>
      </c>
      <c r="B6" s="111"/>
      <c r="C6" s="111"/>
      <c r="D6" s="111"/>
      <c r="E6" s="112"/>
      <c r="F6" s="112"/>
      <c r="G6" s="112"/>
      <c r="H6" s="112"/>
      <c r="K6" s="7"/>
    </row>
    <row r="7" spans="1:8" s="8" customFormat="1" ht="18.75" customHeight="1">
      <c r="A7" s="111" t="s">
        <v>103</v>
      </c>
      <c r="B7" s="111"/>
      <c r="C7" s="111"/>
      <c r="D7" s="111"/>
      <c r="E7" s="112"/>
      <c r="F7" s="112"/>
      <c r="G7" s="112"/>
      <c r="H7" s="112"/>
    </row>
    <row r="8" spans="1:8" s="9" customFormat="1" ht="17.25" customHeight="1">
      <c r="A8" s="99" t="s">
        <v>88</v>
      </c>
      <c r="B8" s="99"/>
      <c r="C8" s="99"/>
      <c r="D8" s="99"/>
      <c r="E8" s="100"/>
      <c r="F8" s="100"/>
      <c r="G8" s="100"/>
      <c r="H8" s="100"/>
    </row>
    <row r="9" spans="1:8" s="8" customFormat="1" ht="30" customHeight="1" thickBot="1">
      <c r="A9" s="101" t="s">
        <v>118</v>
      </c>
      <c r="B9" s="101"/>
      <c r="C9" s="101"/>
      <c r="D9" s="101"/>
      <c r="E9" s="102"/>
      <c r="F9" s="102"/>
      <c r="G9" s="102"/>
      <c r="H9" s="102"/>
    </row>
    <row r="10" spans="1:11" s="14" customFormat="1" ht="139.5" customHeight="1" thickBot="1">
      <c r="A10" s="10" t="s">
        <v>4</v>
      </c>
      <c r="B10" s="11" t="s">
        <v>5</v>
      </c>
      <c r="C10" s="12" t="s">
        <v>6</v>
      </c>
      <c r="D10" s="12" t="s">
        <v>38</v>
      </c>
      <c r="E10" s="12" t="s">
        <v>6</v>
      </c>
      <c r="F10" s="13" t="s">
        <v>7</v>
      </c>
      <c r="G10" s="12" t="s">
        <v>6</v>
      </c>
      <c r="H10" s="13" t="s">
        <v>7</v>
      </c>
      <c r="K10" s="15"/>
    </row>
    <row r="11" spans="1:11" s="22" customFormat="1" ht="12.75">
      <c r="A11" s="16">
        <v>1</v>
      </c>
      <c r="B11" s="17">
        <v>2</v>
      </c>
      <c r="C11" s="17">
        <v>3</v>
      </c>
      <c r="D11" s="18"/>
      <c r="E11" s="17">
        <v>3</v>
      </c>
      <c r="F11" s="19">
        <v>4</v>
      </c>
      <c r="G11" s="20">
        <v>3</v>
      </c>
      <c r="H11" s="21">
        <v>4</v>
      </c>
      <c r="K11" s="23"/>
    </row>
    <row r="12" spans="1:11" s="22" customFormat="1" ht="49.5" customHeight="1">
      <c r="A12" s="103" t="s">
        <v>8</v>
      </c>
      <c r="B12" s="104"/>
      <c r="C12" s="104"/>
      <c r="D12" s="104"/>
      <c r="E12" s="104"/>
      <c r="F12" s="104"/>
      <c r="G12" s="105"/>
      <c r="H12" s="106"/>
      <c r="K12" s="23"/>
    </row>
    <row r="13" spans="1:11" s="14" customFormat="1" ht="15">
      <c r="A13" s="24" t="s">
        <v>9</v>
      </c>
      <c r="B13" s="25"/>
      <c r="C13" s="26">
        <f>F13*12</f>
        <v>0</v>
      </c>
      <c r="D13" s="27">
        <f aca="true" t="shared" si="0" ref="D13:D37">G13*I13</f>
        <v>111416.04408</v>
      </c>
      <c r="E13" s="26">
        <f>H13*12</f>
        <v>26.8356</v>
      </c>
      <c r="F13" s="28"/>
      <c r="G13" s="26">
        <f aca="true" t="shared" si="1" ref="G13:G37">H13*12</f>
        <v>26.8356</v>
      </c>
      <c r="H13" s="26">
        <v>2.2363</v>
      </c>
      <c r="I13" s="14">
        <v>4151.8</v>
      </c>
      <c r="J13" s="14">
        <v>1.07</v>
      </c>
      <c r="K13" s="15">
        <v>2.2363</v>
      </c>
    </row>
    <row r="14" spans="1:11" s="14" customFormat="1" ht="29.25" customHeight="1">
      <c r="A14" s="29" t="s">
        <v>104</v>
      </c>
      <c r="B14" s="30" t="s">
        <v>105</v>
      </c>
      <c r="C14" s="31"/>
      <c r="D14" s="32"/>
      <c r="E14" s="31"/>
      <c r="F14" s="33"/>
      <c r="G14" s="31"/>
      <c r="H14" s="31"/>
      <c r="K14" s="15"/>
    </row>
    <row r="15" spans="1:11" s="14" customFormat="1" ht="15">
      <c r="A15" s="29" t="s">
        <v>106</v>
      </c>
      <c r="B15" s="30" t="s">
        <v>105</v>
      </c>
      <c r="C15" s="31"/>
      <c r="D15" s="32"/>
      <c r="E15" s="31"/>
      <c r="F15" s="33"/>
      <c r="G15" s="31"/>
      <c r="H15" s="31"/>
      <c r="K15" s="15"/>
    </row>
    <row r="16" spans="1:11" s="14" customFormat="1" ht="15">
      <c r="A16" s="29" t="s">
        <v>107</v>
      </c>
      <c r="B16" s="30" t="s">
        <v>108</v>
      </c>
      <c r="C16" s="31"/>
      <c r="D16" s="32"/>
      <c r="E16" s="31"/>
      <c r="F16" s="33"/>
      <c r="G16" s="31"/>
      <c r="H16" s="31"/>
      <c r="K16" s="15"/>
    </row>
    <row r="17" spans="1:11" s="14" customFormat="1" ht="15">
      <c r="A17" s="29" t="s">
        <v>109</v>
      </c>
      <c r="B17" s="30" t="s">
        <v>105</v>
      </c>
      <c r="C17" s="31"/>
      <c r="D17" s="32"/>
      <c r="E17" s="31"/>
      <c r="F17" s="33"/>
      <c r="G17" s="31"/>
      <c r="H17" s="31"/>
      <c r="K17" s="15"/>
    </row>
    <row r="18" spans="1:11" s="14" customFormat="1" ht="30">
      <c r="A18" s="24" t="s">
        <v>11</v>
      </c>
      <c r="B18" s="34"/>
      <c r="C18" s="26">
        <f>F18*12</f>
        <v>0</v>
      </c>
      <c r="D18" s="27">
        <f t="shared" si="0"/>
        <v>72739.53600000001</v>
      </c>
      <c r="E18" s="26">
        <f>H18*12</f>
        <v>17.52</v>
      </c>
      <c r="F18" s="28"/>
      <c r="G18" s="26">
        <f t="shared" si="1"/>
        <v>17.52</v>
      </c>
      <c r="H18" s="26">
        <v>1.46</v>
      </c>
      <c r="I18" s="14">
        <v>4151.8</v>
      </c>
      <c r="J18" s="14">
        <v>1.07</v>
      </c>
      <c r="K18" s="15">
        <v>1.4659000000000002</v>
      </c>
    </row>
    <row r="19" spans="1:11" s="14" customFormat="1" ht="15">
      <c r="A19" s="35" t="s">
        <v>110</v>
      </c>
      <c r="B19" s="36" t="s">
        <v>12</v>
      </c>
      <c r="C19" s="26"/>
      <c r="D19" s="27"/>
      <c r="E19" s="26"/>
      <c r="F19" s="28"/>
      <c r="G19" s="26"/>
      <c r="H19" s="26"/>
      <c r="K19" s="15"/>
    </row>
    <row r="20" spans="1:11" s="14" customFormat="1" ht="15">
      <c r="A20" s="35" t="s">
        <v>111</v>
      </c>
      <c r="B20" s="36" t="s">
        <v>12</v>
      </c>
      <c r="C20" s="26"/>
      <c r="D20" s="27"/>
      <c r="E20" s="26"/>
      <c r="F20" s="28"/>
      <c r="G20" s="26"/>
      <c r="H20" s="26"/>
      <c r="K20" s="15"/>
    </row>
    <row r="21" spans="1:11" s="14" customFormat="1" ht="15">
      <c r="A21" s="35" t="s">
        <v>112</v>
      </c>
      <c r="B21" s="36" t="s">
        <v>12</v>
      </c>
      <c r="C21" s="26"/>
      <c r="D21" s="27"/>
      <c r="E21" s="26"/>
      <c r="F21" s="28"/>
      <c r="G21" s="26"/>
      <c r="H21" s="26"/>
      <c r="K21" s="15"/>
    </row>
    <row r="22" spans="1:11" s="14" customFormat="1" ht="25.5">
      <c r="A22" s="35" t="s">
        <v>113</v>
      </c>
      <c r="B22" s="36" t="s">
        <v>13</v>
      </c>
      <c r="C22" s="26"/>
      <c r="D22" s="27"/>
      <c r="E22" s="26"/>
      <c r="F22" s="28"/>
      <c r="G22" s="26"/>
      <c r="H22" s="26"/>
      <c r="K22" s="15"/>
    </row>
    <row r="23" spans="1:11" s="14" customFormat="1" ht="15">
      <c r="A23" s="35" t="s">
        <v>114</v>
      </c>
      <c r="B23" s="36" t="s">
        <v>12</v>
      </c>
      <c r="C23" s="26"/>
      <c r="D23" s="27"/>
      <c r="E23" s="26"/>
      <c r="F23" s="28"/>
      <c r="G23" s="26"/>
      <c r="H23" s="26"/>
      <c r="K23" s="15"/>
    </row>
    <row r="24" spans="1:11" s="14" customFormat="1" ht="15">
      <c r="A24" s="37" t="s">
        <v>115</v>
      </c>
      <c r="B24" s="38" t="s">
        <v>12</v>
      </c>
      <c r="C24" s="26"/>
      <c r="D24" s="27"/>
      <c r="E24" s="26"/>
      <c r="F24" s="28"/>
      <c r="G24" s="26"/>
      <c r="H24" s="26"/>
      <c r="K24" s="15"/>
    </row>
    <row r="25" spans="1:11" s="14" customFormat="1" ht="26.25" thickBot="1">
      <c r="A25" s="39" t="s">
        <v>116</v>
      </c>
      <c r="B25" s="40" t="s">
        <v>117</v>
      </c>
      <c r="C25" s="26"/>
      <c r="D25" s="27"/>
      <c r="E25" s="26"/>
      <c r="F25" s="28"/>
      <c r="G25" s="26"/>
      <c r="H25" s="26"/>
      <c r="K25" s="15"/>
    </row>
    <row r="26" spans="1:11" s="43" customFormat="1" ht="15">
      <c r="A26" s="41" t="s">
        <v>14</v>
      </c>
      <c r="B26" s="25" t="s">
        <v>15</v>
      </c>
      <c r="C26" s="26">
        <f>F26*12</f>
        <v>0</v>
      </c>
      <c r="D26" s="27">
        <f t="shared" si="0"/>
        <v>29853.102720000003</v>
      </c>
      <c r="E26" s="26">
        <f>H26*12</f>
        <v>7.1904</v>
      </c>
      <c r="F26" s="42"/>
      <c r="G26" s="26">
        <f t="shared" si="1"/>
        <v>7.1904</v>
      </c>
      <c r="H26" s="26">
        <v>0.5992000000000001</v>
      </c>
      <c r="I26" s="14">
        <v>4151.8</v>
      </c>
      <c r="J26" s="14">
        <v>1.07</v>
      </c>
      <c r="K26" s="15">
        <v>0.5992000000000001</v>
      </c>
    </row>
    <row r="27" spans="1:11" s="14" customFormat="1" ht="15">
      <c r="A27" s="41" t="s">
        <v>16</v>
      </c>
      <c r="B27" s="25" t="s">
        <v>17</v>
      </c>
      <c r="C27" s="26">
        <f>F27*12</f>
        <v>0</v>
      </c>
      <c r="D27" s="27">
        <f t="shared" si="0"/>
        <v>96489.49272000001</v>
      </c>
      <c r="E27" s="26">
        <f>H27*12</f>
        <v>23.2404</v>
      </c>
      <c r="F27" s="42"/>
      <c r="G27" s="26">
        <f t="shared" si="1"/>
        <v>23.2404</v>
      </c>
      <c r="H27" s="26">
        <v>1.9367</v>
      </c>
      <c r="I27" s="14">
        <v>4151.8</v>
      </c>
      <c r="J27" s="14">
        <v>1.07</v>
      </c>
      <c r="K27" s="15">
        <v>1.9367</v>
      </c>
    </row>
    <row r="28" spans="1:11" s="22" customFormat="1" ht="30">
      <c r="A28" s="41" t="s">
        <v>57</v>
      </c>
      <c r="B28" s="25" t="s">
        <v>10</v>
      </c>
      <c r="C28" s="44"/>
      <c r="D28" s="27">
        <f t="shared" si="0"/>
        <v>1599.2733600000001</v>
      </c>
      <c r="E28" s="44"/>
      <c r="F28" s="42"/>
      <c r="G28" s="26">
        <f t="shared" si="1"/>
        <v>0.38520000000000004</v>
      </c>
      <c r="H28" s="26">
        <v>0.032100000000000004</v>
      </c>
      <c r="I28" s="14">
        <v>4151.8</v>
      </c>
      <c r="J28" s="14">
        <v>1.07</v>
      </c>
      <c r="K28" s="15">
        <v>0.032100000000000004</v>
      </c>
    </row>
    <row r="29" spans="1:11" s="22" customFormat="1" ht="30">
      <c r="A29" s="41" t="s">
        <v>87</v>
      </c>
      <c r="B29" s="25" t="s">
        <v>10</v>
      </c>
      <c r="C29" s="44"/>
      <c r="D29" s="27">
        <f t="shared" si="0"/>
        <v>3487.5120000000006</v>
      </c>
      <c r="E29" s="44"/>
      <c r="F29" s="42"/>
      <c r="G29" s="26">
        <f t="shared" si="1"/>
        <v>0.8400000000000001</v>
      </c>
      <c r="H29" s="26">
        <v>0.07</v>
      </c>
      <c r="I29" s="14">
        <v>4151.8</v>
      </c>
      <c r="J29" s="14">
        <v>1.07</v>
      </c>
      <c r="K29" s="15">
        <v>0.06420000000000001</v>
      </c>
    </row>
    <row r="30" spans="1:11" s="22" customFormat="1" ht="15">
      <c r="A30" s="41" t="s">
        <v>58</v>
      </c>
      <c r="B30" s="25" t="s">
        <v>10</v>
      </c>
      <c r="C30" s="44"/>
      <c r="D30" s="27">
        <f t="shared" si="0"/>
        <v>10462.536</v>
      </c>
      <c r="E30" s="44"/>
      <c r="F30" s="42"/>
      <c r="G30" s="26">
        <f t="shared" si="1"/>
        <v>2.52</v>
      </c>
      <c r="H30" s="26">
        <v>0.21</v>
      </c>
      <c r="I30" s="14">
        <v>4151.8</v>
      </c>
      <c r="J30" s="14">
        <v>1.07</v>
      </c>
      <c r="K30" s="15">
        <v>0.2033</v>
      </c>
    </row>
    <row r="31" spans="1:11" s="22" customFormat="1" ht="30" hidden="1">
      <c r="A31" s="41" t="s">
        <v>59</v>
      </c>
      <c r="B31" s="25" t="s">
        <v>13</v>
      </c>
      <c r="C31" s="44"/>
      <c r="D31" s="27">
        <f t="shared" si="0"/>
        <v>0</v>
      </c>
      <c r="E31" s="44"/>
      <c r="F31" s="42"/>
      <c r="G31" s="26">
        <f t="shared" si="1"/>
        <v>0</v>
      </c>
      <c r="H31" s="26"/>
      <c r="I31" s="14">
        <v>4151.8</v>
      </c>
      <c r="J31" s="14">
        <v>1.07</v>
      </c>
      <c r="K31" s="15">
        <v>0.053500000000000006</v>
      </c>
    </row>
    <row r="32" spans="1:11" s="22" customFormat="1" ht="30" hidden="1">
      <c r="A32" s="41" t="s">
        <v>60</v>
      </c>
      <c r="B32" s="25" t="s">
        <v>13</v>
      </c>
      <c r="C32" s="44"/>
      <c r="D32" s="27">
        <f t="shared" si="0"/>
        <v>0</v>
      </c>
      <c r="E32" s="44"/>
      <c r="F32" s="42"/>
      <c r="G32" s="26">
        <f t="shared" si="1"/>
        <v>0</v>
      </c>
      <c r="H32" s="26"/>
      <c r="I32" s="14">
        <v>4151.8</v>
      </c>
      <c r="J32" s="14">
        <v>1.07</v>
      </c>
      <c r="K32" s="15">
        <v>0</v>
      </c>
    </row>
    <row r="33" spans="1:11" s="22" customFormat="1" ht="30" hidden="1">
      <c r="A33" s="41" t="s">
        <v>61</v>
      </c>
      <c r="B33" s="25" t="s">
        <v>13</v>
      </c>
      <c r="C33" s="44"/>
      <c r="D33" s="27">
        <f t="shared" si="0"/>
        <v>0</v>
      </c>
      <c r="E33" s="44"/>
      <c r="F33" s="42"/>
      <c r="G33" s="26">
        <f t="shared" si="1"/>
        <v>0</v>
      </c>
      <c r="H33" s="26"/>
      <c r="I33" s="14">
        <v>4151.8</v>
      </c>
      <c r="J33" s="14">
        <v>1.07</v>
      </c>
      <c r="K33" s="15">
        <v>0.1926</v>
      </c>
    </row>
    <row r="34" spans="1:11" s="22" customFormat="1" ht="30">
      <c r="A34" s="41" t="s">
        <v>24</v>
      </c>
      <c r="B34" s="25"/>
      <c r="C34" s="44">
        <f>F34*12</f>
        <v>0</v>
      </c>
      <c r="D34" s="27">
        <f t="shared" si="0"/>
        <v>6930.184560000001</v>
      </c>
      <c r="E34" s="44">
        <f>H34*12</f>
        <v>1.6692</v>
      </c>
      <c r="F34" s="42"/>
      <c r="G34" s="26">
        <f t="shared" si="1"/>
        <v>1.6692</v>
      </c>
      <c r="H34" s="26">
        <v>0.1391</v>
      </c>
      <c r="I34" s="14">
        <v>4151.8</v>
      </c>
      <c r="J34" s="14">
        <v>1.07</v>
      </c>
      <c r="K34" s="15">
        <v>0.1391</v>
      </c>
    </row>
    <row r="35" spans="1:11" s="14" customFormat="1" ht="15">
      <c r="A35" s="41" t="s">
        <v>26</v>
      </c>
      <c r="B35" s="25" t="s">
        <v>27</v>
      </c>
      <c r="C35" s="44">
        <f>F35*12</f>
        <v>0</v>
      </c>
      <c r="D35" s="27">
        <f t="shared" si="0"/>
        <v>1599.2733600000001</v>
      </c>
      <c r="E35" s="44">
        <f>H35*12</f>
        <v>0.38520000000000004</v>
      </c>
      <c r="F35" s="42"/>
      <c r="G35" s="26">
        <f t="shared" si="1"/>
        <v>0.38520000000000004</v>
      </c>
      <c r="H35" s="26">
        <v>0.032100000000000004</v>
      </c>
      <c r="I35" s="14">
        <v>4151.8</v>
      </c>
      <c r="J35" s="14">
        <v>1.07</v>
      </c>
      <c r="K35" s="15">
        <v>0.032100000000000004</v>
      </c>
    </row>
    <row r="36" spans="1:11" s="14" customFormat="1" ht="15">
      <c r="A36" s="41" t="s">
        <v>28</v>
      </c>
      <c r="B36" s="45" t="s">
        <v>29</v>
      </c>
      <c r="C36" s="46">
        <f>F36*12</f>
        <v>0</v>
      </c>
      <c r="D36" s="27">
        <f t="shared" si="0"/>
        <v>1066.18224</v>
      </c>
      <c r="E36" s="46">
        <f>H36*12</f>
        <v>0.25680000000000003</v>
      </c>
      <c r="F36" s="47"/>
      <c r="G36" s="26">
        <f t="shared" si="1"/>
        <v>0.25680000000000003</v>
      </c>
      <c r="H36" s="26">
        <v>0.021400000000000002</v>
      </c>
      <c r="I36" s="14">
        <v>4151.8</v>
      </c>
      <c r="J36" s="14">
        <v>1.07</v>
      </c>
      <c r="K36" s="15">
        <v>0.021400000000000002</v>
      </c>
    </row>
    <row r="37" spans="1:11" s="43" customFormat="1" ht="30">
      <c r="A37" s="41" t="s">
        <v>25</v>
      </c>
      <c r="B37" s="25" t="s">
        <v>102</v>
      </c>
      <c r="C37" s="44">
        <f>F37*12</f>
        <v>0</v>
      </c>
      <c r="D37" s="27">
        <f t="shared" si="0"/>
        <v>1599.2733600000001</v>
      </c>
      <c r="E37" s="44">
        <f>H37*12</f>
        <v>0.38520000000000004</v>
      </c>
      <c r="F37" s="42"/>
      <c r="G37" s="26">
        <f t="shared" si="1"/>
        <v>0.38520000000000004</v>
      </c>
      <c r="H37" s="26">
        <v>0.032100000000000004</v>
      </c>
      <c r="I37" s="14">
        <v>4151.8</v>
      </c>
      <c r="J37" s="14">
        <v>1.07</v>
      </c>
      <c r="K37" s="15">
        <v>0.032100000000000004</v>
      </c>
    </row>
    <row r="38" spans="1:11" s="43" customFormat="1" ht="15">
      <c r="A38" s="41" t="s">
        <v>39</v>
      </c>
      <c r="B38" s="25"/>
      <c r="C38" s="26"/>
      <c r="D38" s="26">
        <f>SUM(D39:D53)</f>
        <v>38527.75</v>
      </c>
      <c r="E38" s="26"/>
      <c r="F38" s="42"/>
      <c r="G38" s="26">
        <f>SUM(G39:G53)</f>
        <v>9.240000000000002</v>
      </c>
      <c r="H38" s="26">
        <f>SUM(H39:H53)</f>
        <v>0.77</v>
      </c>
      <c r="I38" s="14">
        <v>4151.8</v>
      </c>
      <c r="J38" s="14">
        <v>1.07</v>
      </c>
      <c r="K38" s="15">
        <v>1.2365789597283108</v>
      </c>
    </row>
    <row r="39" spans="1:11" s="22" customFormat="1" ht="15" hidden="1">
      <c r="A39" s="48" t="s">
        <v>72</v>
      </c>
      <c r="B39" s="36" t="s">
        <v>18</v>
      </c>
      <c r="C39" s="49"/>
      <c r="D39" s="50">
        <f aca="true" t="shared" si="2" ref="D39:D51">G39*I39</f>
        <v>0</v>
      </c>
      <c r="E39" s="49"/>
      <c r="F39" s="51"/>
      <c r="G39" s="49">
        <f aca="true" t="shared" si="3" ref="G39:G53">H39*12</f>
        <v>0</v>
      </c>
      <c r="H39" s="49">
        <v>0</v>
      </c>
      <c r="I39" s="14">
        <v>4151.8</v>
      </c>
      <c r="J39" s="14">
        <v>1.07</v>
      </c>
      <c r="K39" s="15">
        <v>0</v>
      </c>
    </row>
    <row r="40" spans="1:11" s="22" customFormat="1" ht="15">
      <c r="A40" s="48" t="s">
        <v>51</v>
      </c>
      <c r="B40" s="36" t="s">
        <v>18</v>
      </c>
      <c r="C40" s="49"/>
      <c r="D40" s="50">
        <f t="shared" si="2"/>
        <v>498.216</v>
      </c>
      <c r="E40" s="49"/>
      <c r="F40" s="51"/>
      <c r="G40" s="49">
        <f t="shared" si="3"/>
        <v>0.12</v>
      </c>
      <c r="H40" s="49">
        <v>0.01</v>
      </c>
      <c r="I40" s="14">
        <v>4151.8</v>
      </c>
      <c r="J40" s="14">
        <v>1.07</v>
      </c>
      <c r="K40" s="15">
        <v>0.010700000000000001</v>
      </c>
    </row>
    <row r="41" spans="1:11" s="22" customFormat="1" ht="15">
      <c r="A41" s="48" t="s">
        <v>19</v>
      </c>
      <c r="B41" s="36" t="s">
        <v>23</v>
      </c>
      <c r="C41" s="49">
        <f>F41*12</f>
        <v>0</v>
      </c>
      <c r="D41" s="50">
        <f t="shared" si="2"/>
        <v>996.432</v>
      </c>
      <c r="E41" s="49">
        <f>H41*12</f>
        <v>0.24</v>
      </c>
      <c r="F41" s="51"/>
      <c r="G41" s="49">
        <f t="shared" si="3"/>
        <v>0.24</v>
      </c>
      <c r="H41" s="49">
        <v>0.02</v>
      </c>
      <c r="I41" s="14">
        <v>4151.8</v>
      </c>
      <c r="J41" s="14">
        <v>1.07</v>
      </c>
      <c r="K41" s="15">
        <v>0.021400000000000002</v>
      </c>
    </row>
    <row r="42" spans="1:11" s="22" customFormat="1" ht="25.5">
      <c r="A42" s="48" t="s">
        <v>128</v>
      </c>
      <c r="B42" s="36" t="s">
        <v>18</v>
      </c>
      <c r="C42" s="49">
        <f>F42*12</f>
        <v>0</v>
      </c>
      <c r="D42" s="50">
        <f t="shared" si="2"/>
        <v>8967.888</v>
      </c>
      <c r="E42" s="49">
        <f>H42*12</f>
        <v>2.16</v>
      </c>
      <c r="F42" s="51"/>
      <c r="G42" s="49">
        <f t="shared" si="3"/>
        <v>2.16</v>
      </c>
      <c r="H42" s="49">
        <v>0.18</v>
      </c>
      <c r="I42" s="14">
        <v>4151.8</v>
      </c>
      <c r="J42" s="14">
        <v>1.07</v>
      </c>
      <c r="K42" s="15">
        <v>0.21400000000000002</v>
      </c>
    </row>
    <row r="43" spans="1:11" s="22" customFormat="1" ht="15">
      <c r="A43" s="48" t="s">
        <v>70</v>
      </c>
      <c r="B43" s="36" t="s">
        <v>18</v>
      </c>
      <c r="C43" s="49">
        <f>F43*12</f>
        <v>0</v>
      </c>
      <c r="D43" s="50">
        <f t="shared" si="2"/>
        <v>1992.864</v>
      </c>
      <c r="E43" s="49">
        <f>H43*12</f>
        <v>0.48</v>
      </c>
      <c r="F43" s="51"/>
      <c r="G43" s="49">
        <f t="shared" si="3"/>
        <v>0.48</v>
      </c>
      <c r="H43" s="49">
        <v>0.04</v>
      </c>
      <c r="I43" s="14">
        <v>4151.8</v>
      </c>
      <c r="J43" s="14">
        <v>1.07</v>
      </c>
      <c r="K43" s="15">
        <v>0.042800000000000005</v>
      </c>
    </row>
    <row r="44" spans="1:11" s="22" customFormat="1" ht="15">
      <c r="A44" s="48" t="s">
        <v>20</v>
      </c>
      <c r="B44" s="36" t="s">
        <v>18</v>
      </c>
      <c r="C44" s="49">
        <f>F44*12</f>
        <v>0</v>
      </c>
      <c r="D44" s="50">
        <f t="shared" si="2"/>
        <v>6476.808000000001</v>
      </c>
      <c r="E44" s="49">
        <f>H44*12</f>
        <v>1.56</v>
      </c>
      <c r="F44" s="51"/>
      <c r="G44" s="49">
        <f t="shared" si="3"/>
        <v>1.56</v>
      </c>
      <c r="H44" s="49">
        <v>0.13</v>
      </c>
      <c r="I44" s="14">
        <v>4151.8</v>
      </c>
      <c r="J44" s="14">
        <v>1.07</v>
      </c>
      <c r="K44" s="15">
        <v>0.12840000000000001</v>
      </c>
    </row>
    <row r="45" spans="1:11" s="22" customFormat="1" ht="15">
      <c r="A45" s="48" t="s">
        <v>21</v>
      </c>
      <c r="B45" s="36" t="s">
        <v>18</v>
      </c>
      <c r="C45" s="49">
        <f>F45*12</f>
        <v>0</v>
      </c>
      <c r="D45" s="50">
        <f t="shared" si="2"/>
        <v>498.216</v>
      </c>
      <c r="E45" s="49">
        <f>H45*12</f>
        <v>0.12</v>
      </c>
      <c r="F45" s="51"/>
      <c r="G45" s="49">
        <f t="shared" si="3"/>
        <v>0.12</v>
      </c>
      <c r="H45" s="49">
        <v>0.01</v>
      </c>
      <c r="I45" s="14">
        <v>4151.8</v>
      </c>
      <c r="J45" s="14">
        <v>1.07</v>
      </c>
      <c r="K45" s="15">
        <v>0.010700000000000001</v>
      </c>
    </row>
    <row r="46" spans="1:11" s="22" customFormat="1" ht="15">
      <c r="A46" s="48" t="s">
        <v>64</v>
      </c>
      <c r="B46" s="36" t="s">
        <v>18</v>
      </c>
      <c r="C46" s="49"/>
      <c r="D46" s="50">
        <f t="shared" si="2"/>
        <v>996.432</v>
      </c>
      <c r="E46" s="49"/>
      <c r="F46" s="51"/>
      <c r="G46" s="49">
        <f t="shared" si="3"/>
        <v>0.24</v>
      </c>
      <c r="H46" s="49">
        <v>0.02</v>
      </c>
      <c r="I46" s="14">
        <v>4151.8</v>
      </c>
      <c r="J46" s="14">
        <v>1.07</v>
      </c>
      <c r="K46" s="15">
        <v>0.021400000000000002</v>
      </c>
    </row>
    <row r="47" spans="1:11" s="22" customFormat="1" ht="15">
      <c r="A47" s="48" t="s">
        <v>65</v>
      </c>
      <c r="B47" s="36" t="s">
        <v>23</v>
      </c>
      <c r="C47" s="49"/>
      <c r="D47" s="50">
        <f t="shared" si="2"/>
        <v>4483.944</v>
      </c>
      <c r="E47" s="49"/>
      <c r="F47" s="51"/>
      <c r="G47" s="49">
        <f t="shared" si="3"/>
        <v>1.08</v>
      </c>
      <c r="H47" s="49">
        <v>0.09</v>
      </c>
      <c r="I47" s="14">
        <v>4151.8</v>
      </c>
      <c r="J47" s="14">
        <v>1.07</v>
      </c>
      <c r="K47" s="15">
        <v>0.08560000000000001</v>
      </c>
    </row>
    <row r="48" spans="1:11" s="22" customFormat="1" ht="25.5">
      <c r="A48" s="48" t="s">
        <v>22</v>
      </c>
      <c r="B48" s="36" t="s">
        <v>18</v>
      </c>
      <c r="C48" s="49">
        <f>F48*12</f>
        <v>0</v>
      </c>
      <c r="D48" s="50">
        <f t="shared" si="2"/>
        <v>2491.0800000000004</v>
      </c>
      <c r="E48" s="49">
        <f>H48*12</f>
        <v>0.6000000000000001</v>
      </c>
      <c r="F48" s="51"/>
      <c r="G48" s="49">
        <f t="shared" si="3"/>
        <v>0.6000000000000001</v>
      </c>
      <c r="H48" s="49">
        <v>0.05</v>
      </c>
      <c r="I48" s="14">
        <v>4151.8</v>
      </c>
      <c r="J48" s="14">
        <v>1.07</v>
      </c>
      <c r="K48" s="15">
        <v>0.053500000000000006</v>
      </c>
    </row>
    <row r="49" spans="1:11" s="22" customFormat="1" ht="15">
      <c r="A49" s="48" t="s">
        <v>40</v>
      </c>
      <c r="B49" s="36" t="s">
        <v>18</v>
      </c>
      <c r="C49" s="49"/>
      <c r="D49" s="50">
        <f t="shared" si="2"/>
        <v>498.216</v>
      </c>
      <c r="E49" s="49"/>
      <c r="F49" s="51"/>
      <c r="G49" s="49">
        <f t="shared" si="3"/>
        <v>0.12</v>
      </c>
      <c r="H49" s="49">
        <v>0.01</v>
      </c>
      <c r="I49" s="14">
        <v>4151.8</v>
      </c>
      <c r="J49" s="14">
        <v>1.07</v>
      </c>
      <c r="K49" s="15">
        <v>0.010700000000000001</v>
      </c>
    </row>
    <row r="50" spans="1:11" s="22" customFormat="1" ht="15" hidden="1">
      <c r="A50" s="48" t="s">
        <v>73</v>
      </c>
      <c r="B50" s="36" t="s">
        <v>18</v>
      </c>
      <c r="C50" s="52"/>
      <c r="D50" s="50">
        <f t="shared" si="2"/>
        <v>0</v>
      </c>
      <c r="E50" s="52"/>
      <c r="F50" s="51"/>
      <c r="G50" s="49">
        <f t="shared" si="3"/>
        <v>0</v>
      </c>
      <c r="H50" s="49">
        <v>0</v>
      </c>
      <c r="I50" s="14">
        <v>4151.8</v>
      </c>
      <c r="J50" s="14">
        <v>1.07</v>
      </c>
      <c r="K50" s="15">
        <v>0</v>
      </c>
    </row>
    <row r="51" spans="1:11" s="22" customFormat="1" ht="15">
      <c r="A51" s="48" t="s">
        <v>69</v>
      </c>
      <c r="B51" s="36" t="s">
        <v>18</v>
      </c>
      <c r="C51" s="52">
        <f>F51*12</f>
        <v>0</v>
      </c>
      <c r="D51" s="50">
        <f t="shared" si="2"/>
        <v>6975.024000000001</v>
      </c>
      <c r="E51" s="52">
        <f>H51*12</f>
        <v>1.6800000000000002</v>
      </c>
      <c r="F51" s="51"/>
      <c r="G51" s="49">
        <f t="shared" si="3"/>
        <v>1.6800000000000002</v>
      </c>
      <c r="H51" s="49">
        <v>0.14</v>
      </c>
      <c r="I51" s="14">
        <v>4151.8</v>
      </c>
      <c r="J51" s="14">
        <v>1.07</v>
      </c>
      <c r="K51" s="15">
        <v>0.1391</v>
      </c>
    </row>
    <row r="52" spans="1:11" s="22" customFormat="1" ht="15" hidden="1">
      <c r="A52" s="48"/>
      <c r="B52" s="36"/>
      <c r="C52" s="49"/>
      <c r="D52" s="50"/>
      <c r="E52" s="49"/>
      <c r="F52" s="51"/>
      <c r="G52" s="49"/>
      <c r="H52" s="49"/>
      <c r="I52" s="14"/>
      <c r="J52" s="14"/>
      <c r="K52" s="15"/>
    </row>
    <row r="53" spans="1:11" s="22" customFormat="1" ht="15">
      <c r="A53" s="48" t="s">
        <v>130</v>
      </c>
      <c r="B53" s="36" t="s">
        <v>18</v>
      </c>
      <c r="C53" s="49"/>
      <c r="D53" s="50">
        <v>3652.63</v>
      </c>
      <c r="E53" s="49"/>
      <c r="F53" s="51"/>
      <c r="G53" s="49">
        <f t="shared" si="3"/>
        <v>0.8400000000000001</v>
      </c>
      <c r="H53" s="49">
        <v>0.07</v>
      </c>
      <c r="I53" s="14">
        <v>4151.8</v>
      </c>
      <c r="J53" s="14">
        <v>1.07</v>
      </c>
      <c r="K53" s="15">
        <v>0.48757895972831067</v>
      </c>
    </row>
    <row r="54" spans="1:11" s="43" customFormat="1" ht="30">
      <c r="A54" s="41" t="s">
        <v>48</v>
      </c>
      <c r="B54" s="25"/>
      <c r="C54" s="26"/>
      <c r="D54" s="26">
        <f>SUM(D55:D66)</f>
        <v>2491.0800000000004</v>
      </c>
      <c r="E54" s="26"/>
      <c r="F54" s="42"/>
      <c r="G54" s="26">
        <f>SUM(G55:G66)</f>
        <v>0.6000000000000001</v>
      </c>
      <c r="H54" s="26">
        <f>SUM(H55:H66)</f>
        <v>0.05</v>
      </c>
      <c r="I54" s="14">
        <v>4151.8</v>
      </c>
      <c r="J54" s="14">
        <v>1.07</v>
      </c>
      <c r="K54" s="15">
        <v>0.042800000000000005</v>
      </c>
    </row>
    <row r="55" spans="1:11" s="22" customFormat="1" ht="15" hidden="1">
      <c r="A55" s="48" t="s">
        <v>41</v>
      </c>
      <c r="B55" s="36" t="s">
        <v>71</v>
      </c>
      <c r="C55" s="49"/>
      <c r="D55" s="50">
        <f aca="true" t="shared" si="4" ref="D55:D66">G55*I55</f>
        <v>0</v>
      </c>
      <c r="E55" s="49"/>
      <c r="F55" s="51"/>
      <c r="G55" s="49">
        <f aca="true" t="shared" si="5" ref="G55:G66">H55*12</f>
        <v>0</v>
      </c>
      <c r="H55" s="49">
        <v>0</v>
      </c>
      <c r="I55" s="14">
        <v>4151.8</v>
      </c>
      <c r="J55" s="14">
        <v>1.07</v>
      </c>
      <c r="K55" s="15">
        <v>0</v>
      </c>
    </row>
    <row r="56" spans="1:11" s="22" customFormat="1" ht="25.5" hidden="1">
      <c r="A56" s="48" t="s">
        <v>42</v>
      </c>
      <c r="B56" s="36" t="s">
        <v>52</v>
      </c>
      <c r="C56" s="49"/>
      <c r="D56" s="50">
        <f t="shared" si="4"/>
        <v>0</v>
      </c>
      <c r="E56" s="49"/>
      <c r="F56" s="51"/>
      <c r="G56" s="49">
        <f t="shared" si="5"/>
        <v>0</v>
      </c>
      <c r="H56" s="49">
        <v>0</v>
      </c>
      <c r="I56" s="14">
        <v>4151.8</v>
      </c>
      <c r="J56" s="14">
        <v>1.07</v>
      </c>
      <c r="K56" s="15">
        <v>0</v>
      </c>
    </row>
    <row r="57" spans="1:11" s="22" customFormat="1" ht="15" hidden="1">
      <c r="A57" s="48" t="s">
        <v>78</v>
      </c>
      <c r="B57" s="36" t="s">
        <v>77</v>
      </c>
      <c r="C57" s="49"/>
      <c r="D57" s="50">
        <f t="shared" si="4"/>
        <v>0</v>
      </c>
      <c r="E57" s="49"/>
      <c r="F57" s="51"/>
      <c r="G57" s="49">
        <f t="shared" si="5"/>
        <v>0</v>
      </c>
      <c r="H57" s="49">
        <v>0</v>
      </c>
      <c r="I57" s="14">
        <v>4151.8</v>
      </c>
      <c r="J57" s="14">
        <v>1.07</v>
      </c>
      <c r="K57" s="15">
        <v>0</v>
      </c>
    </row>
    <row r="58" spans="1:11" s="22" customFormat="1" ht="25.5" hidden="1">
      <c r="A58" s="48" t="s">
        <v>74</v>
      </c>
      <c r="B58" s="36" t="s">
        <v>75</v>
      </c>
      <c r="C58" s="49"/>
      <c r="D58" s="50">
        <f t="shared" si="4"/>
        <v>0</v>
      </c>
      <c r="E58" s="49"/>
      <c r="F58" s="51"/>
      <c r="G58" s="49">
        <f t="shared" si="5"/>
        <v>0</v>
      </c>
      <c r="H58" s="49">
        <v>0</v>
      </c>
      <c r="I58" s="14">
        <v>4151.8</v>
      </c>
      <c r="J58" s="14">
        <v>1.07</v>
      </c>
      <c r="K58" s="15">
        <v>0</v>
      </c>
    </row>
    <row r="59" spans="1:11" s="22" customFormat="1" ht="15" hidden="1">
      <c r="A59" s="48" t="s">
        <v>43</v>
      </c>
      <c r="B59" s="36" t="s">
        <v>76</v>
      </c>
      <c r="C59" s="49"/>
      <c r="D59" s="50">
        <f t="shared" si="4"/>
        <v>0</v>
      </c>
      <c r="E59" s="49"/>
      <c r="F59" s="51"/>
      <c r="G59" s="49">
        <f t="shared" si="5"/>
        <v>0</v>
      </c>
      <c r="H59" s="49">
        <v>0</v>
      </c>
      <c r="I59" s="14">
        <v>4151.8</v>
      </c>
      <c r="J59" s="14">
        <v>1.07</v>
      </c>
      <c r="K59" s="15">
        <v>0</v>
      </c>
    </row>
    <row r="60" spans="1:11" s="22" customFormat="1" ht="15" hidden="1">
      <c r="A60" s="48" t="s">
        <v>55</v>
      </c>
      <c r="B60" s="36" t="s">
        <v>77</v>
      </c>
      <c r="C60" s="49"/>
      <c r="D60" s="50">
        <f t="shared" si="4"/>
        <v>0</v>
      </c>
      <c r="E60" s="49"/>
      <c r="F60" s="51"/>
      <c r="G60" s="49">
        <f t="shared" si="5"/>
        <v>0</v>
      </c>
      <c r="H60" s="49">
        <v>0</v>
      </c>
      <c r="I60" s="14">
        <v>4151.8</v>
      </c>
      <c r="J60" s="14">
        <v>1.07</v>
      </c>
      <c r="K60" s="15">
        <v>0</v>
      </c>
    </row>
    <row r="61" spans="1:11" s="22" customFormat="1" ht="15" hidden="1">
      <c r="A61" s="48" t="s">
        <v>56</v>
      </c>
      <c r="B61" s="36" t="s">
        <v>18</v>
      </c>
      <c r="C61" s="49"/>
      <c r="D61" s="50">
        <f t="shared" si="4"/>
        <v>0</v>
      </c>
      <c r="E61" s="49"/>
      <c r="F61" s="51"/>
      <c r="G61" s="49">
        <f t="shared" si="5"/>
        <v>0</v>
      </c>
      <c r="H61" s="49">
        <v>0</v>
      </c>
      <c r="I61" s="14">
        <v>4151.8</v>
      </c>
      <c r="J61" s="14">
        <v>1.07</v>
      </c>
      <c r="K61" s="15">
        <v>0</v>
      </c>
    </row>
    <row r="62" spans="1:11" s="22" customFormat="1" ht="25.5" hidden="1">
      <c r="A62" s="48" t="s">
        <v>53</v>
      </c>
      <c r="B62" s="36" t="s">
        <v>18</v>
      </c>
      <c r="C62" s="49"/>
      <c r="D62" s="50">
        <f t="shared" si="4"/>
        <v>0</v>
      </c>
      <c r="E62" s="49"/>
      <c r="F62" s="51"/>
      <c r="G62" s="49">
        <f t="shared" si="5"/>
        <v>0</v>
      </c>
      <c r="H62" s="49">
        <v>0</v>
      </c>
      <c r="I62" s="14">
        <v>4151.8</v>
      </c>
      <c r="J62" s="14">
        <v>1.07</v>
      </c>
      <c r="K62" s="15">
        <v>0</v>
      </c>
    </row>
    <row r="63" spans="1:11" s="22" customFormat="1" ht="15">
      <c r="A63" s="48" t="s">
        <v>121</v>
      </c>
      <c r="B63" s="36" t="s">
        <v>18</v>
      </c>
      <c r="C63" s="49"/>
      <c r="D63" s="50">
        <f t="shared" si="4"/>
        <v>2491.0800000000004</v>
      </c>
      <c r="E63" s="49"/>
      <c r="F63" s="51"/>
      <c r="G63" s="49">
        <f t="shared" si="5"/>
        <v>0.6000000000000001</v>
      </c>
      <c r="H63" s="49">
        <v>0.05</v>
      </c>
      <c r="I63" s="14">
        <v>4151.8</v>
      </c>
      <c r="J63" s="14">
        <v>1.07</v>
      </c>
      <c r="K63" s="15">
        <v>0.042800000000000005</v>
      </c>
    </row>
    <row r="64" spans="1:11" s="22" customFormat="1" ht="15" hidden="1">
      <c r="A64" s="48" t="s">
        <v>67</v>
      </c>
      <c r="B64" s="36" t="s">
        <v>10</v>
      </c>
      <c r="C64" s="49"/>
      <c r="D64" s="50">
        <f t="shared" si="4"/>
        <v>0</v>
      </c>
      <c r="E64" s="49"/>
      <c r="F64" s="51"/>
      <c r="G64" s="49">
        <f t="shared" si="5"/>
        <v>0</v>
      </c>
      <c r="H64" s="49">
        <v>0</v>
      </c>
      <c r="I64" s="14">
        <v>4151.8</v>
      </c>
      <c r="J64" s="14">
        <v>1.07</v>
      </c>
      <c r="K64" s="15">
        <v>0</v>
      </c>
    </row>
    <row r="65" spans="1:11" s="22" customFormat="1" ht="15" hidden="1">
      <c r="A65" s="48" t="s">
        <v>66</v>
      </c>
      <c r="B65" s="36" t="s">
        <v>10</v>
      </c>
      <c r="C65" s="52"/>
      <c r="D65" s="50">
        <f t="shared" si="4"/>
        <v>0</v>
      </c>
      <c r="E65" s="52"/>
      <c r="F65" s="51"/>
      <c r="G65" s="49">
        <f t="shared" si="5"/>
        <v>0</v>
      </c>
      <c r="H65" s="49">
        <v>0</v>
      </c>
      <c r="I65" s="14">
        <v>4151.8</v>
      </c>
      <c r="J65" s="14">
        <v>1.07</v>
      </c>
      <c r="K65" s="15">
        <v>0</v>
      </c>
    </row>
    <row r="66" spans="1:11" s="22" customFormat="1" ht="15" hidden="1">
      <c r="A66" s="48" t="s">
        <v>84</v>
      </c>
      <c r="B66" s="36" t="s">
        <v>18</v>
      </c>
      <c r="C66" s="49"/>
      <c r="D66" s="50">
        <f t="shared" si="4"/>
        <v>0</v>
      </c>
      <c r="E66" s="49"/>
      <c r="F66" s="51"/>
      <c r="G66" s="49">
        <f t="shared" si="5"/>
        <v>0</v>
      </c>
      <c r="H66" s="49">
        <v>0</v>
      </c>
      <c r="I66" s="14">
        <v>4151.8</v>
      </c>
      <c r="J66" s="14">
        <v>1.07</v>
      </c>
      <c r="K66" s="15">
        <v>0</v>
      </c>
    </row>
    <row r="67" spans="1:11" s="22" customFormat="1" ht="30">
      <c r="A67" s="41" t="s">
        <v>49</v>
      </c>
      <c r="B67" s="36"/>
      <c r="C67" s="49"/>
      <c r="D67" s="26">
        <f>D68+D69+D70</f>
        <v>1992.864</v>
      </c>
      <c r="E67" s="49"/>
      <c r="F67" s="51"/>
      <c r="G67" s="26">
        <f>G68+G69+G70</f>
        <v>0.48</v>
      </c>
      <c r="H67" s="26">
        <f>H68+H69+H70</f>
        <v>0.04</v>
      </c>
      <c r="I67" s="14">
        <v>4151.8</v>
      </c>
      <c r="J67" s="14">
        <v>1.07</v>
      </c>
      <c r="K67" s="15">
        <v>0.06420000000000001</v>
      </c>
    </row>
    <row r="68" spans="1:11" s="22" customFormat="1" ht="15" hidden="1">
      <c r="A68" s="48"/>
      <c r="B68" s="36"/>
      <c r="C68" s="49"/>
      <c r="D68" s="50"/>
      <c r="E68" s="49"/>
      <c r="F68" s="51"/>
      <c r="G68" s="49"/>
      <c r="H68" s="49"/>
      <c r="I68" s="14"/>
      <c r="J68" s="14"/>
      <c r="K68" s="15"/>
    </row>
    <row r="69" spans="1:11" s="22" customFormat="1" ht="15">
      <c r="A69" s="48" t="s">
        <v>122</v>
      </c>
      <c r="B69" s="36" t="s">
        <v>18</v>
      </c>
      <c r="C69" s="49"/>
      <c r="D69" s="50">
        <f>G69*I69</f>
        <v>1992.864</v>
      </c>
      <c r="E69" s="49"/>
      <c r="F69" s="51"/>
      <c r="G69" s="49">
        <f>H69*12</f>
        <v>0.48</v>
      </c>
      <c r="H69" s="49">
        <v>0.04</v>
      </c>
      <c r="I69" s="14">
        <v>4151.8</v>
      </c>
      <c r="J69" s="14">
        <v>1.07</v>
      </c>
      <c r="K69" s="15">
        <v>0.042800000000000005</v>
      </c>
    </row>
    <row r="70" spans="1:11" s="22" customFormat="1" ht="15" hidden="1">
      <c r="A70" s="48" t="s">
        <v>68</v>
      </c>
      <c r="B70" s="36" t="s">
        <v>10</v>
      </c>
      <c r="C70" s="49"/>
      <c r="D70" s="50">
        <f>G70*I70</f>
        <v>0</v>
      </c>
      <c r="E70" s="49"/>
      <c r="F70" s="51"/>
      <c r="G70" s="49">
        <f>H70*12</f>
        <v>0</v>
      </c>
      <c r="H70" s="49">
        <v>0</v>
      </c>
      <c r="I70" s="14">
        <v>4151.8</v>
      </c>
      <c r="J70" s="14">
        <v>1.07</v>
      </c>
      <c r="K70" s="15">
        <v>0</v>
      </c>
    </row>
    <row r="71" spans="1:11" s="22" customFormat="1" ht="15">
      <c r="A71" s="41" t="s">
        <v>50</v>
      </c>
      <c r="B71" s="36"/>
      <c r="C71" s="49"/>
      <c r="D71" s="26">
        <f>SUM(D72:D79)</f>
        <v>8967.888</v>
      </c>
      <c r="E71" s="49"/>
      <c r="F71" s="51"/>
      <c r="G71" s="26">
        <f>SUM(G72:G79)</f>
        <v>2.16</v>
      </c>
      <c r="H71" s="26">
        <f>SUM(H72:H79)</f>
        <v>0.18</v>
      </c>
      <c r="I71" s="14">
        <v>4151.8</v>
      </c>
      <c r="J71" s="14">
        <v>1.07</v>
      </c>
      <c r="K71" s="15">
        <v>0.18190000000000003</v>
      </c>
    </row>
    <row r="72" spans="1:11" s="22" customFormat="1" ht="15">
      <c r="A72" s="48" t="s">
        <v>44</v>
      </c>
      <c r="B72" s="36" t="s">
        <v>10</v>
      </c>
      <c r="C72" s="49"/>
      <c r="D72" s="50">
        <f aca="true" t="shared" si="6" ref="D72:D78">G72*I72</f>
        <v>996.432</v>
      </c>
      <c r="E72" s="49"/>
      <c r="F72" s="51"/>
      <c r="G72" s="49">
        <f aca="true" t="shared" si="7" ref="G72:G78">H72*12</f>
        <v>0.24</v>
      </c>
      <c r="H72" s="49">
        <v>0.02</v>
      </c>
      <c r="I72" s="14">
        <v>4151.8</v>
      </c>
      <c r="J72" s="14">
        <v>1.07</v>
      </c>
      <c r="K72" s="15">
        <v>0.021400000000000002</v>
      </c>
    </row>
    <row r="73" spans="1:11" s="22" customFormat="1" ht="15">
      <c r="A73" s="48" t="s">
        <v>89</v>
      </c>
      <c r="B73" s="36" t="s">
        <v>18</v>
      </c>
      <c r="C73" s="49"/>
      <c r="D73" s="50">
        <f t="shared" si="6"/>
        <v>7473.24</v>
      </c>
      <c r="E73" s="49"/>
      <c r="F73" s="51"/>
      <c r="G73" s="49">
        <f t="shared" si="7"/>
        <v>1.7999999999999998</v>
      </c>
      <c r="H73" s="49">
        <v>0.15</v>
      </c>
      <c r="I73" s="14">
        <v>4151.8</v>
      </c>
      <c r="J73" s="14">
        <v>1.07</v>
      </c>
      <c r="K73" s="15">
        <v>0.14980000000000002</v>
      </c>
    </row>
    <row r="74" spans="1:11" s="22" customFormat="1" ht="15">
      <c r="A74" s="48" t="s">
        <v>45</v>
      </c>
      <c r="B74" s="36" t="s">
        <v>18</v>
      </c>
      <c r="C74" s="49"/>
      <c r="D74" s="50">
        <f t="shared" si="6"/>
        <v>498.216</v>
      </c>
      <c r="E74" s="49"/>
      <c r="F74" s="51"/>
      <c r="G74" s="49">
        <f t="shared" si="7"/>
        <v>0.12</v>
      </c>
      <c r="H74" s="49">
        <v>0.01</v>
      </c>
      <c r="I74" s="14">
        <v>4151.8</v>
      </c>
      <c r="J74" s="14">
        <v>1.07</v>
      </c>
      <c r="K74" s="15">
        <v>0.010700000000000001</v>
      </c>
    </row>
    <row r="75" spans="1:11" s="22" customFormat="1" ht="27.75" customHeight="1" hidden="1">
      <c r="A75" s="48" t="s">
        <v>54</v>
      </c>
      <c r="B75" s="36" t="s">
        <v>13</v>
      </c>
      <c r="C75" s="49"/>
      <c r="D75" s="50">
        <f t="shared" si="6"/>
        <v>0</v>
      </c>
      <c r="E75" s="49"/>
      <c r="F75" s="51"/>
      <c r="G75" s="49">
        <f t="shared" si="7"/>
        <v>0</v>
      </c>
      <c r="H75" s="49">
        <v>0</v>
      </c>
      <c r="I75" s="14">
        <v>4151.8</v>
      </c>
      <c r="J75" s="14">
        <v>1.07</v>
      </c>
      <c r="K75" s="15">
        <v>0</v>
      </c>
    </row>
    <row r="76" spans="1:11" s="22" customFormat="1" ht="25.5" hidden="1">
      <c r="A76" s="48" t="s">
        <v>85</v>
      </c>
      <c r="B76" s="36" t="s">
        <v>13</v>
      </c>
      <c r="C76" s="49"/>
      <c r="D76" s="50">
        <f t="shared" si="6"/>
        <v>0</v>
      </c>
      <c r="E76" s="49"/>
      <c r="F76" s="51"/>
      <c r="G76" s="49">
        <f t="shared" si="7"/>
        <v>0</v>
      </c>
      <c r="H76" s="49">
        <v>0</v>
      </c>
      <c r="I76" s="14">
        <v>4151.8</v>
      </c>
      <c r="J76" s="14">
        <v>1.07</v>
      </c>
      <c r="K76" s="15">
        <v>0</v>
      </c>
    </row>
    <row r="77" spans="1:11" s="22" customFormat="1" ht="25.5" hidden="1">
      <c r="A77" s="48" t="s">
        <v>79</v>
      </c>
      <c r="B77" s="36" t="s">
        <v>13</v>
      </c>
      <c r="C77" s="49"/>
      <c r="D77" s="50">
        <f t="shared" si="6"/>
        <v>0</v>
      </c>
      <c r="E77" s="49"/>
      <c r="F77" s="51"/>
      <c r="G77" s="49">
        <f t="shared" si="7"/>
        <v>0</v>
      </c>
      <c r="H77" s="49">
        <v>0</v>
      </c>
      <c r="I77" s="14">
        <v>4151.8</v>
      </c>
      <c r="J77" s="14">
        <v>1.07</v>
      </c>
      <c r="K77" s="15">
        <v>0</v>
      </c>
    </row>
    <row r="78" spans="1:11" s="22" customFormat="1" ht="25.5" hidden="1">
      <c r="A78" s="48" t="s">
        <v>86</v>
      </c>
      <c r="B78" s="36" t="s">
        <v>13</v>
      </c>
      <c r="C78" s="49"/>
      <c r="D78" s="50">
        <f t="shared" si="6"/>
        <v>0</v>
      </c>
      <c r="E78" s="49"/>
      <c r="F78" s="51"/>
      <c r="G78" s="49">
        <f t="shared" si="7"/>
        <v>0</v>
      </c>
      <c r="H78" s="49">
        <v>0</v>
      </c>
      <c r="I78" s="14">
        <v>4151.8</v>
      </c>
      <c r="J78" s="14">
        <v>1.07</v>
      </c>
      <c r="K78" s="15">
        <v>0</v>
      </c>
    </row>
    <row r="79" spans="1:11" s="22" customFormat="1" ht="15" hidden="1">
      <c r="A79" s="48"/>
      <c r="B79" s="36"/>
      <c r="C79" s="49"/>
      <c r="D79" s="50"/>
      <c r="E79" s="49"/>
      <c r="F79" s="51"/>
      <c r="G79" s="49"/>
      <c r="H79" s="49"/>
      <c r="I79" s="14"/>
      <c r="J79" s="14"/>
      <c r="K79" s="15"/>
    </row>
    <row r="80" spans="1:11" s="22" customFormat="1" ht="15" hidden="1">
      <c r="A80" s="41"/>
      <c r="B80" s="36"/>
      <c r="C80" s="49"/>
      <c r="D80" s="26"/>
      <c r="E80" s="49"/>
      <c r="F80" s="51"/>
      <c r="G80" s="26"/>
      <c r="H80" s="26"/>
      <c r="I80" s="14"/>
      <c r="J80" s="14"/>
      <c r="K80" s="15"/>
    </row>
    <row r="81" spans="1:11" s="22" customFormat="1" ht="15" hidden="1">
      <c r="A81" s="48"/>
      <c r="B81" s="36"/>
      <c r="C81" s="49"/>
      <c r="D81" s="50"/>
      <c r="E81" s="49"/>
      <c r="F81" s="51"/>
      <c r="G81" s="49"/>
      <c r="H81" s="49"/>
      <c r="I81" s="14"/>
      <c r="J81" s="14"/>
      <c r="K81" s="15"/>
    </row>
    <row r="82" spans="1:11" s="22" customFormat="1" ht="15" hidden="1">
      <c r="A82" s="48"/>
      <c r="B82" s="36"/>
      <c r="C82" s="49"/>
      <c r="D82" s="50"/>
      <c r="E82" s="49"/>
      <c r="F82" s="51"/>
      <c r="G82" s="49"/>
      <c r="H82" s="49"/>
      <c r="I82" s="14"/>
      <c r="J82" s="14"/>
      <c r="K82" s="15"/>
    </row>
    <row r="83" spans="1:11" s="22" customFormat="1" ht="15" hidden="1">
      <c r="A83" s="48" t="s">
        <v>47</v>
      </c>
      <c r="B83" s="36" t="s">
        <v>18</v>
      </c>
      <c r="C83" s="49"/>
      <c r="D83" s="50">
        <f>G83*I83</f>
        <v>0</v>
      </c>
      <c r="E83" s="49"/>
      <c r="F83" s="51"/>
      <c r="G83" s="49">
        <f>H83*12</f>
        <v>0</v>
      </c>
      <c r="H83" s="49">
        <v>0</v>
      </c>
      <c r="I83" s="14">
        <v>4151.8</v>
      </c>
      <c r="J83" s="14">
        <v>1.07</v>
      </c>
      <c r="K83" s="15">
        <v>0</v>
      </c>
    </row>
    <row r="84" spans="1:11" s="14" customFormat="1" ht="15">
      <c r="A84" s="41" t="s">
        <v>63</v>
      </c>
      <c r="B84" s="25"/>
      <c r="C84" s="26"/>
      <c r="D84" s="26">
        <f>D85+D86</f>
        <v>1494.648</v>
      </c>
      <c r="E84" s="26"/>
      <c r="F84" s="42"/>
      <c r="G84" s="26">
        <f>G85+G86</f>
        <v>0.36</v>
      </c>
      <c r="H84" s="26">
        <f>H85+H86</f>
        <v>0.03</v>
      </c>
      <c r="I84" s="14">
        <v>4151.8</v>
      </c>
      <c r="J84" s="14">
        <v>1.07</v>
      </c>
      <c r="K84" s="15">
        <v>0.021400000000000002</v>
      </c>
    </row>
    <row r="85" spans="1:11" s="22" customFormat="1" ht="15">
      <c r="A85" s="48" t="s">
        <v>80</v>
      </c>
      <c r="B85" s="36" t="s">
        <v>18</v>
      </c>
      <c r="C85" s="49"/>
      <c r="D85" s="50">
        <f>G85*I85</f>
        <v>1494.648</v>
      </c>
      <c r="E85" s="49"/>
      <c r="F85" s="51"/>
      <c r="G85" s="49">
        <f>H85*12</f>
        <v>0.36</v>
      </c>
      <c r="H85" s="49">
        <v>0.03</v>
      </c>
      <c r="I85" s="14">
        <v>4151.8</v>
      </c>
      <c r="J85" s="14">
        <v>1.07</v>
      </c>
      <c r="K85" s="15">
        <v>0.021400000000000002</v>
      </c>
    </row>
    <row r="86" spans="1:11" s="22" customFormat="1" ht="15" hidden="1">
      <c r="A86" s="48"/>
      <c r="B86" s="36"/>
      <c r="C86" s="49"/>
      <c r="D86" s="50"/>
      <c r="E86" s="49"/>
      <c r="F86" s="51"/>
      <c r="G86" s="49"/>
      <c r="H86" s="49"/>
      <c r="I86" s="14"/>
      <c r="J86" s="14"/>
      <c r="K86" s="15"/>
    </row>
    <row r="87" spans="1:11" s="14" customFormat="1" ht="15" hidden="1">
      <c r="A87" s="41" t="s">
        <v>62</v>
      </c>
      <c r="B87" s="25"/>
      <c r="C87" s="26"/>
      <c r="D87" s="26">
        <f>D88+D89+D90+D91</f>
        <v>0</v>
      </c>
      <c r="E87" s="26">
        <f>E88+E89+E90+E91</f>
        <v>0</v>
      </c>
      <c r="F87" s="26">
        <f>F88+F89+F90+F91</f>
        <v>0</v>
      </c>
      <c r="G87" s="26">
        <f>G88+G89+G90+G91</f>
        <v>0</v>
      </c>
      <c r="H87" s="26">
        <f>H88+H89+H90+H91</f>
        <v>0</v>
      </c>
      <c r="I87" s="14">
        <v>4151.8</v>
      </c>
      <c r="J87" s="14">
        <v>1.07</v>
      </c>
      <c r="K87" s="15">
        <v>0.14980000000000002</v>
      </c>
    </row>
    <row r="88" spans="1:11" s="22" customFormat="1" ht="15" hidden="1">
      <c r="A88" s="48"/>
      <c r="B88" s="36"/>
      <c r="C88" s="49"/>
      <c r="D88" s="50"/>
      <c r="E88" s="49"/>
      <c r="F88" s="51"/>
      <c r="G88" s="49"/>
      <c r="H88" s="49"/>
      <c r="I88" s="14"/>
      <c r="J88" s="14"/>
      <c r="K88" s="15"/>
    </row>
    <row r="89" spans="1:11" s="22" customFormat="1" ht="15" hidden="1">
      <c r="A89" s="48"/>
      <c r="B89" s="36"/>
      <c r="C89" s="49"/>
      <c r="D89" s="50"/>
      <c r="E89" s="49"/>
      <c r="F89" s="51"/>
      <c r="G89" s="49"/>
      <c r="H89" s="49"/>
      <c r="I89" s="14"/>
      <c r="J89" s="14"/>
      <c r="K89" s="15"/>
    </row>
    <row r="90" spans="1:11" s="22" customFormat="1" ht="25.5" customHeight="1" hidden="1">
      <c r="A90" s="48"/>
      <c r="B90" s="36"/>
      <c r="C90" s="49"/>
      <c r="D90" s="50"/>
      <c r="E90" s="49"/>
      <c r="F90" s="51"/>
      <c r="G90" s="49"/>
      <c r="H90" s="49"/>
      <c r="I90" s="14"/>
      <c r="J90" s="14"/>
      <c r="K90" s="15"/>
    </row>
    <row r="91" spans="1:11" s="22" customFormat="1" ht="25.5" customHeight="1" hidden="1">
      <c r="A91" s="48"/>
      <c r="B91" s="36"/>
      <c r="C91" s="53"/>
      <c r="D91" s="50"/>
      <c r="E91" s="53"/>
      <c r="F91" s="54"/>
      <c r="G91" s="53"/>
      <c r="H91" s="53"/>
      <c r="I91" s="14"/>
      <c r="J91" s="14"/>
      <c r="K91" s="15"/>
    </row>
    <row r="92" spans="1:11" s="14" customFormat="1" ht="30" hidden="1">
      <c r="A92" s="55" t="s">
        <v>36</v>
      </c>
      <c r="B92" s="25" t="s">
        <v>13</v>
      </c>
      <c r="C92" s="46">
        <f>F92*12</f>
        <v>0</v>
      </c>
      <c r="D92" s="46">
        <f>G92*I92</f>
        <v>0</v>
      </c>
      <c r="E92" s="46">
        <f>H92*12</f>
        <v>0</v>
      </c>
      <c r="F92" s="47"/>
      <c r="G92" s="46">
        <f>H92*12</f>
        <v>0</v>
      </c>
      <c r="H92" s="47">
        <v>0</v>
      </c>
      <c r="I92" s="14">
        <v>4151.8</v>
      </c>
      <c r="K92" s="15"/>
    </row>
    <row r="93" spans="1:11" s="14" customFormat="1" ht="18.75" hidden="1">
      <c r="A93" s="56" t="s">
        <v>34</v>
      </c>
      <c r="B93" s="45"/>
      <c r="C93" s="46">
        <f>F93*12</f>
        <v>0</v>
      </c>
      <c r="D93" s="46"/>
      <c r="E93" s="46"/>
      <c r="F93" s="47"/>
      <c r="G93" s="46"/>
      <c r="H93" s="47"/>
      <c r="I93" s="14">
        <v>4151.8</v>
      </c>
      <c r="K93" s="15"/>
    </row>
    <row r="94" spans="1:11" s="22" customFormat="1" ht="15" hidden="1">
      <c r="A94" s="48" t="s">
        <v>90</v>
      </c>
      <c r="B94" s="36"/>
      <c r="C94" s="49"/>
      <c r="D94" s="50"/>
      <c r="E94" s="49"/>
      <c r="F94" s="51"/>
      <c r="G94" s="49"/>
      <c r="H94" s="51"/>
      <c r="I94" s="14">
        <v>4151.8</v>
      </c>
      <c r="K94" s="23"/>
    </row>
    <row r="95" spans="1:11" s="22" customFormat="1" ht="15" hidden="1">
      <c r="A95" s="48" t="s">
        <v>91</v>
      </c>
      <c r="B95" s="36"/>
      <c r="C95" s="49"/>
      <c r="D95" s="50"/>
      <c r="E95" s="49"/>
      <c r="F95" s="51"/>
      <c r="G95" s="49"/>
      <c r="H95" s="51"/>
      <c r="I95" s="14">
        <v>4151.8</v>
      </c>
      <c r="K95" s="23"/>
    </row>
    <row r="96" spans="1:11" s="22" customFormat="1" ht="15" hidden="1">
      <c r="A96" s="48" t="s">
        <v>92</v>
      </c>
      <c r="B96" s="36"/>
      <c r="C96" s="49"/>
      <c r="D96" s="50"/>
      <c r="E96" s="49"/>
      <c r="F96" s="51"/>
      <c r="G96" s="49"/>
      <c r="H96" s="51"/>
      <c r="I96" s="14">
        <v>4151.8</v>
      </c>
      <c r="K96" s="23"/>
    </row>
    <row r="97" spans="1:11" s="22" customFormat="1" ht="15" hidden="1">
      <c r="A97" s="48" t="s">
        <v>93</v>
      </c>
      <c r="B97" s="36"/>
      <c r="C97" s="49"/>
      <c r="D97" s="50"/>
      <c r="E97" s="49"/>
      <c r="F97" s="51"/>
      <c r="G97" s="49"/>
      <c r="H97" s="51"/>
      <c r="I97" s="14">
        <v>4151.8</v>
      </c>
      <c r="K97" s="23"/>
    </row>
    <row r="98" spans="1:11" s="22" customFormat="1" ht="15" hidden="1">
      <c r="A98" s="48" t="s">
        <v>94</v>
      </c>
      <c r="B98" s="36"/>
      <c r="C98" s="49"/>
      <c r="D98" s="50"/>
      <c r="E98" s="49"/>
      <c r="F98" s="51"/>
      <c r="G98" s="49"/>
      <c r="H98" s="51"/>
      <c r="I98" s="14">
        <v>4151.8</v>
      </c>
      <c r="K98" s="23"/>
    </row>
    <row r="99" spans="1:11" s="22" customFormat="1" ht="15" hidden="1">
      <c r="A99" s="48" t="s">
        <v>95</v>
      </c>
      <c r="B99" s="36"/>
      <c r="C99" s="49"/>
      <c r="D99" s="50"/>
      <c r="E99" s="49"/>
      <c r="F99" s="51"/>
      <c r="G99" s="49"/>
      <c r="H99" s="51"/>
      <c r="I99" s="14">
        <v>4151.8</v>
      </c>
      <c r="K99" s="23"/>
    </row>
    <row r="100" spans="1:11" s="22" customFormat="1" ht="15" hidden="1">
      <c r="A100" s="48" t="s">
        <v>96</v>
      </c>
      <c r="B100" s="36"/>
      <c r="C100" s="49"/>
      <c r="D100" s="50"/>
      <c r="E100" s="49"/>
      <c r="F100" s="51"/>
      <c r="G100" s="49"/>
      <c r="H100" s="51"/>
      <c r="I100" s="14">
        <v>4151.8</v>
      </c>
      <c r="K100" s="23"/>
    </row>
    <row r="101" spans="1:11" s="22" customFormat="1" ht="15" hidden="1">
      <c r="A101" s="48" t="s">
        <v>97</v>
      </c>
      <c r="B101" s="36"/>
      <c r="C101" s="49"/>
      <c r="D101" s="50"/>
      <c r="E101" s="49"/>
      <c r="F101" s="51"/>
      <c r="G101" s="49"/>
      <c r="H101" s="51"/>
      <c r="I101" s="14">
        <v>4151.8</v>
      </c>
      <c r="K101" s="23"/>
    </row>
    <row r="102" spans="1:11" s="22" customFormat="1" ht="15" hidden="1">
      <c r="A102" s="48" t="s">
        <v>98</v>
      </c>
      <c r="B102" s="36"/>
      <c r="C102" s="49"/>
      <c r="D102" s="50"/>
      <c r="E102" s="49"/>
      <c r="F102" s="51"/>
      <c r="G102" s="49"/>
      <c r="H102" s="51"/>
      <c r="I102" s="14">
        <v>4151.8</v>
      </c>
      <c r="K102" s="23"/>
    </row>
    <row r="103" spans="1:11" s="22" customFormat="1" ht="15" hidden="1">
      <c r="A103" s="48" t="s">
        <v>99</v>
      </c>
      <c r="B103" s="36"/>
      <c r="C103" s="49"/>
      <c r="D103" s="50"/>
      <c r="E103" s="49"/>
      <c r="F103" s="51"/>
      <c r="G103" s="49"/>
      <c r="H103" s="51"/>
      <c r="I103" s="14">
        <v>4151.8</v>
      </c>
      <c r="K103" s="23"/>
    </row>
    <row r="104" spans="1:11" s="22" customFormat="1" ht="15" hidden="1">
      <c r="A104" s="48" t="s">
        <v>100</v>
      </c>
      <c r="B104" s="36"/>
      <c r="C104" s="49"/>
      <c r="D104" s="50"/>
      <c r="E104" s="49"/>
      <c r="F104" s="51"/>
      <c r="G104" s="49"/>
      <c r="H104" s="51"/>
      <c r="I104" s="14">
        <v>4151.8</v>
      </c>
      <c r="K104" s="23"/>
    </row>
    <row r="105" spans="1:11" s="22" customFormat="1" ht="15" hidden="1">
      <c r="A105" s="57" t="s">
        <v>101</v>
      </c>
      <c r="B105" s="38"/>
      <c r="C105" s="53"/>
      <c r="D105" s="58"/>
      <c r="E105" s="53"/>
      <c r="F105" s="54"/>
      <c r="G105" s="53"/>
      <c r="H105" s="54"/>
      <c r="I105" s="14">
        <v>4151.8</v>
      </c>
      <c r="K105" s="23"/>
    </row>
    <row r="106" spans="1:10" s="14" customFormat="1" ht="29.25" customHeight="1" hidden="1">
      <c r="A106" s="55"/>
      <c r="B106" s="59"/>
      <c r="C106" s="46"/>
      <c r="D106" s="46"/>
      <c r="E106" s="46"/>
      <c r="F106" s="47"/>
      <c r="G106" s="46"/>
      <c r="H106" s="46"/>
      <c r="J106" s="15"/>
    </row>
    <row r="107" spans="1:10" s="14" customFormat="1" ht="29.25" customHeight="1">
      <c r="A107" s="55" t="s">
        <v>132</v>
      </c>
      <c r="B107" s="25" t="s">
        <v>13</v>
      </c>
      <c r="C107" s="46">
        <f>F107*12</f>
        <v>0</v>
      </c>
      <c r="D107" s="46">
        <f>G107*I107</f>
        <v>49821.600000000006</v>
      </c>
      <c r="E107" s="46">
        <f>H107*12</f>
        <v>12</v>
      </c>
      <c r="F107" s="47"/>
      <c r="G107" s="46">
        <f>H107*12</f>
        <v>12</v>
      </c>
      <c r="H107" s="46">
        <v>1</v>
      </c>
      <c r="I107" s="14">
        <v>4151.8</v>
      </c>
      <c r="J107" s="15">
        <v>0.29960000000000003</v>
      </c>
    </row>
    <row r="108" spans="1:9" s="14" customFormat="1" ht="26.25" hidden="1" thickBot="1">
      <c r="A108" s="60" t="s">
        <v>126</v>
      </c>
      <c r="B108" s="59" t="s">
        <v>127</v>
      </c>
      <c r="C108" s="61"/>
      <c r="D108" s="62"/>
      <c r="E108" s="61"/>
      <c r="F108" s="63"/>
      <c r="G108" s="61">
        <f>H108*12</f>
        <v>0</v>
      </c>
      <c r="H108" s="63"/>
      <c r="I108" s="14">
        <v>4151.8</v>
      </c>
    </row>
    <row r="109" spans="1:11" s="22" customFormat="1" ht="15">
      <c r="A109" s="1" t="s">
        <v>46</v>
      </c>
      <c r="B109" s="36"/>
      <c r="C109" s="49"/>
      <c r="D109" s="50"/>
      <c r="E109" s="49"/>
      <c r="F109" s="51"/>
      <c r="G109" s="49"/>
      <c r="H109" s="49"/>
      <c r="I109" s="14"/>
      <c r="J109" s="14"/>
      <c r="K109" s="15"/>
    </row>
    <row r="110" spans="1:11" s="22" customFormat="1" ht="15">
      <c r="A110" s="1" t="s">
        <v>80</v>
      </c>
      <c r="B110" s="36"/>
      <c r="C110" s="49"/>
      <c r="D110" s="50"/>
      <c r="E110" s="49"/>
      <c r="F110" s="51"/>
      <c r="G110" s="49"/>
      <c r="H110" s="49"/>
      <c r="I110" s="14"/>
      <c r="J110" s="14"/>
      <c r="K110" s="15"/>
    </row>
    <row r="111" spans="1:11" s="22" customFormat="1" ht="15">
      <c r="A111" s="48" t="s">
        <v>83</v>
      </c>
      <c r="B111" s="36"/>
      <c r="C111" s="49"/>
      <c r="D111" s="50"/>
      <c r="E111" s="49"/>
      <c r="F111" s="51"/>
      <c r="G111" s="49"/>
      <c r="H111" s="49"/>
      <c r="I111" s="14"/>
      <c r="J111" s="14"/>
      <c r="K111" s="15"/>
    </row>
    <row r="112" spans="1:11" s="22" customFormat="1" ht="15">
      <c r="A112" s="1" t="s">
        <v>81</v>
      </c>
      <c r="B112" s="36"/>
      <c r="C112" s="49"/>
      <c r="D112" s="50"/>
      <c r="E112" s="49"/>
      <c r="F112" s="51"/>
      <c r="G112" s="49"/>
      <c r="H112" s="49"/>
      <c r="I112" s="14"/>
      <c r="J112" s="14"/>
      <c r="K112" s="15"/>
    </row>
    <row r="113" spans="1:11" s="22" customFormat="1" ht="24" customHeight="1">
      <c r="A113" s="1" t="s">
        <v>82</v>
      </c>
      <c r="B113" s="36"/>
      <c r="C113" s="49"/>
      <c r="D113" s="50"/>
      <c r="E113" s="49"/>
      <c r="F113" s="51"/>
      <c r="G113" s="49"/>
      <c r="H113" s="49"/>
      <c r="I113" s="14"/>
      <c r="J113" s="14"/>
      <c r="K113" s="15"/>
    </row>
    <row r="114" spans="1:11" s="22" customFormat="1" ht="26.25" customHeight="1">
      <c r="A114" s="1" t="s">
        <v>119</v>
      </c>
      <c r="B114" s="36"/>
      <c r="C114" s="49"/>
      <c r="D114" s="50"/>
      <c r="E114" s="49"/>
      <c r="F114" s="51"/>
      <c r="G114" s="49"/>
      <c r="H114" s="49"/>
      <c r="I114" s="14"/>
      <c r="J114" s="14"/>
      <c r="K114" s="15"/>
    </row>
    <row r="115" spans="1:11" s="22" customFormat="1" ht="15.75" thickBot="1">
      <c r="A115" s="1" t="s">
        <v>120</v>
      </c>
      <c r="B115" s="36"/>
      <c r="C115" s="49"/>
      <c r="D115" s="50"/>
      <c r="E115" s="49"/>
      <c r="F115" s="51"/>
      <c r="G115" s="49"/>
      <c r="H115" s="49"/>
      <c r="I115" s="14"/>
      <c r="J115" s="14"/>
      <c r="K115" s="15"/>
    </row>
    <row r="116" spans="1:11" s="68" customFormat="1" ht="15.75" thickBot="1">
      <c r="A116" s="64" t="s">
        <v>35</v>
      </c>
      <c r="B116" s="65"/>
      <c r="C116" s="66"/>
      <c r="D116" s="67">
        <v>440422.94</v>
      </c>
      <c r="E116" s="67">
        <f>E87+E84+E71+E67+E54+E38+E37+E36+E35+E34+E33+E31+E30+E29+E28+E27+E26+E18+E13+E108+E107+E106</f>
        <v>89.4828</v>
      </c>
      <c r="F116" s="67">
        <f>F87+F84+F71+F67+F54+F38+F37+F36+F35+F34+F33+F31+F30+F29+F28+F27+F26+F18+F13+F108+F107+F106</f>
        <v>0</v>
      </c>
      <c r="G116" s="67">
        <v>106.08</v>
      </c>
      <c r="H116" s="67">
        <f>H87+H84+H71+H67+H54+H38+H37+H36+H35+H34+H33+H31+H30+H29+H28+H27+H26+H18+H13+H108+H107+H106</f>
        <v>8.839</v>
      </c>
      <c r="I116" s="68">
        <v>4151.8</v>
      </c>
      <c r="K116" s="69"/>
    </row>
    <row r="117" spans="1:11" s="22" customFormat="1" ht="18.75" hidden="1">
      <c r="A117" s="70" t="s">
        <v>124</v>
      </c>
      <c r="B117" s="34"/>
      <c r="C117" s="26"/>
      <c r="D117" s="26"/>
      <c r="E117" s="26"/>
      <c r="F117" s="26"/>
      <c r="G117" s="26"/>
      <c r="H117" s="71"/>
      <c r="I117" s="14">
        <v>4151.8</v>
      </c>
      <c r="K117" s="23"/>
    </row>
    <row r="118" spans="1:11" s="14" customFormat="1" ht="19.5" hidden="1" thickBot="1">
      <c r="A118" s="60" t="s">
        <v>35</v>
      </c>
      <c r="B118" s="12"/>
      <c r="C118" s="61" t="e">
        <f>F118*12</f>
        <v>#REF!</v>
      </c>
      <c r="D118" s="63">
        <f>D116+D117</f>
        <v>440422.94</v>
      </c>
      <c r="E118" s="61">
        <f>H118*12</f>
        <v>106.06800000000001</v>
      </c>
      <c r="F118" s="63" t="e">
        <f>F13+F18+F26+F27+#REF!+#REF!+#REF!+#REF!+#REF!+F93+F92</f>
        <v>#REF!</v>
      </c>
      <c r="G118" s="61">
        <f>G116+G117</f>
        <v>106.08</v>
      </c>
      <c r="H118" s="63">
        <f>H116+H117</f>
        <v>8.839</v>
      </c>
      <c r="I118" s="14">
        <v>4151.8</v>
      </c>
      <c r="K118" s="15"/>
    </row>
    <row r="119" spans="1:11" s="76" customFormat="1" ht="20.25" hidden="1" thickBot="1">
      <c r="A119" s="72" t="s">
        <v>30</v>
      </c>
      <c r="B119" s="73" t="s">
        <v>12</v>
      </c>
      <c r="C119" s="73" t="s">
        <v>31</v>
      </c>
      <c r="D119" s="74"/>
      <c r="E119" s="73" t="s">
        <v>31</v>
      </c>
      <c r="F119" s="75"/>
      <c r="G119" s="73" t="s">
        <v>31</v>
      </c>
      <c r="H119" s="75"/>
      <c r="K119" s="77"/>
    </row>
    <row r="120" spans="1:11" s="79" customFormat="1" ht="12.75">
      <c r="A120" s="78"/>
      <c r="K120" s="80"/>
    </row>
    <row r="121" spans="1:11" s="79" customFormat="1" ht="12.75">
      <c r="A121" s="78"/>
      <c r="K121" s="80"/>
    </row>
    <row r="122" spans="1:11" s="79" customFormat="1" ht="13.5" thickBot="1">
      <c r="A122" s="78"/>
      <c r="K122" s="80"/>
    </row>
    <row r="123" spans="1:11" s="79" customFormat="1" ht="19.5" thickBot="1">
      <c r="A123" s="72" t="s">
        <v>125</v>
      </c>
      <c r="B123" s="12"/>
      <c r="C123" s="61">
        <f>F123*12</f>
        <v>0</v>
      </c>
      <c r="D123" s="61">
        <v>51835.32</v>
      </c>
      <c r="E123" s="61">
        <f>SUM(E125:E153)</f>
        <v>0</v>
      </c>
      <c r="F123" s="61">
        <f>SUM(F125:F153)</f>
        <v>0</v>
      </c>
      <c r="G123" s="61">
        <v>12.48</v>
      </c>
      <c r="H123" s="61">
        <v>1.05</v>
      </c>
      <c r="I123" s="14">
        <v>4151.8</v>
      </c>
      <c r="K123" s="80"/>
    </row>
    <row r="124" spans="1:11" s="79" customFormat="1" ht="15" hidden="1">
      <c r="A124" s="81" t="s">
        <v>90</v>
      </c>
      <c r="B124" s="82"/>
      <c r="C124" s="52"/>
      <c r="D124" s="83"/>
      <c r="E124" s="52"/>
      <c r="F124" s="84"/>
      <c r="G124" s="52"/>
      <c r="H124" s="84"/>
      <c r="I124" s="14">
        <v>4151.8</v>
      </c>
      <c r="K124" s="80"/>
    </row>
    <row r="125" spans="1:11" s="79" customFormat="1" ht="15">
      <c r="A125" s="48" t="s">
        <v>133</v>
      </c>
      <c r="B125" s="36"/>
      <c r="C125" s="49"/>
      <c r="D125" s="50">
        <v>14253.2</v>
      </c>
      <c r="E125" s="49"/>
      <c r="F125" s="51"/>
      <c r="G125" s="49">
        <f>H125*12</f>
        <v>3.4330170046726725</v>
      </c>
      <c r="H125" s="51">
        <f>D125/I125/12</f>
        <v>0.28608475038938935</v>
      </c>
      <c r="I125" s="14">
        <v>4151.8</v>
      </c>
      <c r="K125" s="80"/>
    </row>
    <row r="126" spans="1:11" s="79" customFormat="1" ht="15" hidden="1">
      <c r="A126" s="48"/>
      <c r="B126" s="36"/>
      <c r="C126" s="49"/>
      <c r="D126" s="50"/>
      <c r="E126" s="49"/>
      <c r="F126" s="51"/>
      <c r="G126" s="49">
        <f aca="true" t="shared" si="8" ref="G126:G137">H126*12</f>
        <v>0</v>
      </c>
      <c r="H126" s="51">
        <f aca="true" t="shared" si="9" ref="H126:H137">D126/I126/12</f>
        <v>0</v>
      </c>
      <c r="I126" s="14">
        <v>4151.8</v>
      </c>
      <c r="K126" s="80"/>
    </row>
    <row r="127" spans="1:11" s="79" customFormat="1" ht="15" hidden="1">
      <c r="A127" s="48"/>
      <c r="B127" s="36"/>
      <c r="C127" s="49"/>
      <c r="D127" s="50"/>
      <c r="E127" s="49"/>
      <c r="F127" s="51"/>
      <c r="G127" s="49">
        <f t="shared" si="8"/>
        <v>0</v>
      </c>
      <c r="H127" s="51">
        <f t="shared" si="9"/>
        <v>0</v>
      </c>
      <c r="I127" s="14">
        <v>4151.8</v>
      </c>
      <c r="K127" s="80"/>
    </row>
    <row r="128" spans="1:11" s="79" customFormat="1" ht="15" hidden="1">
      <c r="A128" s="48"/>
      <c r="B128" s="36"/>
      <c r="C128" s="49"/>
      <c r="D128" s="50"/>
      <c r="E128" s="49"/>
      <c r="F128" s="51"/>
      <c r="G128" s="49">
        <f t="shared" si="8"/>
        <v>0</v>
      </c>
      <c r="H128" s="51">
        <f t="shared" si="9"/>
        <v>0</v>
      </c>
      <c r="I128" s="14">
        <v>4151.8</v>
      </c>
      <c r="K128" s="80"/>
    </row>
    <row r="129" spans="1:11" s="79" customFormat="1" ht="15" hidden="1">
      <c r="A129" s="48"/>
      <c r="B129" s="36"/>
      <c r="C129" s="49"/>
      <c r="D129" s="50"/>
      <c r="E129" s="49"/>
      <c r="F129" s="51"/>
      <c r="G129" s="49">
        <f t="shared" si="8"/>
        <v>0</v>
      </c>
      <c r="H129" s="51">
        <f t="shared" si="9"/>
        <v>0</v>
      </c>
      <c r="I129" s="14">
        <v>4151.8</v>
      </c>
      <c r="K129" s="80"/>
    </row>
    <row r="130" spans="1:11" s="79" customFormat="1" ht="15" hidden="1">
      <c r="A130" s="48"/>
      <c r="B130" s="36"/>
      <c r="C130" s="49"/>
      <c r="D130" s="50"/>
      <c r="E130" s="49"/>
      <c r="F130" s="51"/>
      <c r="G130" s="49">
        <f t="shared" si="8"/>
        <v>0</v>
      </c>
      <c r="H130" s="51">
        <f t="shared" si="9"/>
        <v>0</v>
      </c>
      <c r="I130" s="14">
        <v>4151.8</v>
      </c>
      <c r="K130" s="80"/>
    </row>
    <row r="131" spans="1:11" s="79" customFormat="1" ht="15" hidden="1">
      <c r="A131" s="48"/>
      <c r="B131" s="36"/>
      <c r="C131" s="49"/>
      <c r="D131" s="50"/>
      <c r="E131" s="49"/>
      <c r="F131" s="51"/>
      <c r="G131" s="49">
        <f t="shared" si="8"/>
        <v>0</v>
      </c>
      <c r="H131" s="51">
        <f t="shared" si="9"/>
        <v>0</v>
      </c>
      <c r="I131" s="14">
        <v>4151.8</v>
      </c>
      <c r="K131" s="80"/>
    </row>
    <row r="132" spans="1:11" s="79" customFormat="1" ht="15" hidden="1">
      <c r="A132" s="48"/>
      <c r="B132" s="36"/>
      <c r="C132" s="49"/>
      <c r="D132" s="50"/>
      <c r="E132" s="49"/>
      <c r="F132" s="51"/>
      <c r="G132" s="49">
        <f t="shared" si="8"/>
        <v>0</v>
      </c>
      <c r="H132" s="51">
        <f t="shared" si="9"/>
        <v>0</v>
      </c>
      <c r="I132" s="14">
        <v>4151.8</v>
      </c>
      <c r="K132" s="80"/>
    </row>
    <row r="133" spans="1:11" s="79" customFormat="1" ht="15" hidden="1">
      <c r="A133" s="48"/>
      <c r="B133" s="36"/>
      <c r="C133" s="49"/>
      <c r="D133" s="50"/>
      <c r="E133" s="49"/>
      <c r="F133" s="51"/>
      <c r="G133" s="49">
        <f t="shared" si="8"/>
        <v>0</v>
      </c>
      <c r="H133" s="51">
        <f t="shared" si="9"/>
        <v>0</v>
      </c>
      <c r="I133" s="14">
        <v>4151.8</v>
      </c>
      <c r="K133" s="80"/>
    </row>
    <row r="134" spans="1:11" s="79" customFormat="1" ht="15">
      <c r="A134" s="48" t="s">
        <v>134</v>
      </c>
      <c r="B134" s="36"/>
      <c r="C134" s="49"/>
      <c r="D134" s="50">
        <v>29153.26</v>
      </c>
      <c r="E134" s="49"/>
      <c r="F134" s="51"/>
      <c r="G134" s="49">
        <f t="shared" si="8"/>
        <v>7.021836311961076</v>
      </c>
      <c r="H134" s="51">
        <f t="shared" si="9"/>
        <v>0.5851530259967563</v>
      </c>
      <c r="I134" s="14">
        <v>4151.8</v>
      </c>
      <c r="K134" s="80"/>
    </row>
    <row r="135" spans="1:11" s="79" customFormat="1" ht="15" hidden="1">
      <c r="A135" s="48"/>
      <c r="B135" s="36"/>
      <c r="C135" s="49"/>
      <c r="D135" s="50"/>
      <c r="E135" s="49"/>
      <c r="F135" s="51"/>
      <c r="G135" s="49">
        <f t="shared" si="8"/>
        <v>0</v>
      </c>
      <c r="H135" s="51">
        <f t="shared" si="9"/>
        <v>0</v>
      </c>
      <c r="I135" s="14">
        <v>4151.8</v>
      </c>
      <c r="K135" s="80"/>
    </row>
    <row r="136" spans="1:11" s="79" customFormat="1" ht="15">
      <c r="A136" s="48" t="s">
        <v>97</v>
      </c>
      <c r="B136" s="36"/>
      <c r="C136" s="49"/>
      <c r="D136" s="50">
        <v>6441.5</v>
      </c>
      <c r="E136" s="49"/>
      <c r="F136" s="51"/>
      <c r="G136" s="49">
        <f t="shared" si="8"/>
        <v>1.5514957367888624</v>
      </c>
      <c r="H136" s="51">
        <f t="shared" si="9"/>
        <v>0.12929131139907188</v>
      </c>
      <c r="I136" s="14">
        <v>4151.8</v>
      </c>
      <c r="K136" s="80"/>
    </row>
    <row r="137" spans="1:11" s="79" customFormat="1" ht="15">
      <c r="A137" s="48" t="s">
        <v>131</v>
      </c>
      <c r="B137" s="36"/>
      <c r="C137" s="49"/>
      <c r="D137" s="50">
        <v>1987.36</v>
      </c>
      <c r="E137" s="49"/>
      <c r="F137" s="51"/>
      <c r="G137" s="49">
        <f t="shared" si="8"/>
        <v>0.4786743099378582</v>
      </c>
      <c r="H137" s="51">
        <f t="shared" si="9"/>
        <v>0.03988952582815485</v>
      </c>
      <c r="I137" s="14">
        <v>4151.8</v>
      </c>
      <c r="K137" s="80"/>
    </row>
    <row r="138" spans="1:11" s="79" customFormat="1" ht="15" hidden="1">
      <c r="A138" s="48"/>
      <c r="B138" s="36"/>
      <c r="C138" s="49"/>
      <c r="D138" s="50"/>
      <c r="E138" s="49"/>
      <c r="F138" s="51"/>
      <c r="G138" s="49"/>
      <c r="H138" s="51"/>
      <c r="I138" s="14"/>
      <c r="K138" s="80"/>
    </row>
    <row r="139" spans="1:11" s="79" customFormat="1" ht="15" hidden="1">
      <c r="A139" s="48"/>
      <c r="B139" s="36"/>
      <c r="C139" s="49"/>
      <c r="D139" s="50"/>
      <c r="E139" s="49"/>
      <c r="F139" s="51"/>
      <c r="G139" s="49"/>
      <c r="H139" s="51"/>
      <c r="I139" s="14"/>
      <c r="K139" s="80"/>
    </row>
    <row r="140" spans="1:11" s="79" customFormat="1" ht="38.25" customHeight="1" hidden="1">
      <c r="A140" s="48"/>
      <c r="B140" s="36"/>
      <c r="C140" s="49"/>
      <c r="D140" s="50"/>
      <c r="E140" s="49"/>
      <c r="F140" s="51"/>
      <c r="G140" s="49"/>
      <c r="H140" s="51"/>
      <c r="I140" s="14"/>
      <c r="K140" s="80"/>
    </row>
    <row r="141" spans="1:11" s="79" customFormat="1" ht="15" hidden="1">
      <c r="A141" s="48"/>
      <c r="B141" s="36"/>
      <c r="C141" s="49"/>
      <c r="D141" s="50"/>
      <c r="E141" s="49"/>
      <c r="F141" s="51"/>
      <c r="G141" s="49"/>
      <c r="H141" s="51"/>
      <c r="I141" s="14"/>
      <c r="K141" s="80"/>
    </row>
    <row r="142" spans="1:11" s="79" customFormat="1" ht="15" hidden="1">
      <c r="A142" s="48"/>
      <c r="B142" s="36"/>
      <c r="C142" s="49"/>
      <c r="D142" s="50"/>
      <c r="E142" s="49"/>
      <c r="F142" s="51"/>
      <c r="G142" s="49"/>
      <c r="H142" s="51"/>
      <c r="I142" s="14"/>
      <c r="K142" s="80"/>
    </row>
    <row r="143" spans="1:11" s="79" customFormat="1" ht="15" hidden="1">
      <c r="A143" s="57"/>
      <c r="B143" s="38"/>
      <c r="C143" s="53"/>
      <c r="D143" s="58"/>
      <c r="E143" s="53"/>
      <c r="F143" s="54"/>
      <c r="G143" s="49"/>
      <c r="H143" s="51"/>
      <c r="I143" s="14"/>
      <c r="K143" s="80"/>
    </row>
    <row r="144" spans="1:11" s="79" customFormat="1" ht="15" hidden="1">
      <c r="A144" s="57"/>
      <c r="B144" s="38"/>
      <c r="C144" s="53"/>
      <c r="D144" s="58"/>
      <c r="E144" s="53"/>
      <c r="F144" s="54"/>
      <c r="G144" s="49"/>
      <c r="H144" s="51"/>
      <c r="I144" s="14"/>
      <c r="K144" s="80"/>
    </row>
    <row r="145" spans="1:11" s="79" customFormat="1" ht="15" hidden="1">
      <c r="A145" s="57"/>
      <c r="B145" s="38"/>
      <c r="C145" s="53"/>
      <c r="D145" s="58"/>
      <c r="E145" s="53"/>
      <c r="F145" s="54"/>
      <c r="G145" s="49"/>
      <c r="H145" s="51"/>
      <c r="I145" s="14"/>
      <c r="K145" s="80"/>
    </row>
    <row r="146" spans="1:11" s="79" customFormat="1" ht="15" hidden="1">
      <c r="A146" s="57"/>
      <c r="B146" s="38"/>
      <c r="C146" s="53"/>
      <c r="D146" s="58"/>
      <c r="E146" s="53"/>
      <c r="F146" s="54"/>
      <c r="G146" s="49"/>
      <c r="H146" s="51"/>
      <c r="I146" s="14"/>
      <c r="K146" s="80"/>
    </row>
    <row r="147" spans="1:11" s="79" customFormat="1" ht="15" hidden="1">
      <c r="A147" s="57"/>
      <c r="B147" s="38"/>
      <c r="C147" s="53"/>
      <c r="D147" s="58"/>
      <c r="E147" s="53"/>
      <c r="F147" s="54"/>
      <c r="G147" s="49"/>
      <c r="H147" s="51"/>
      <c r="I147" s="14"/>
      <c r="K147" s="80"/>
    </row>
    <row r="148" spans="1:11" s="79" customFormat="1" ht="15" hidden="1">
      <c r="A148" s="57"/>
      <c r="B148" s="38"/>
      <c r="C148" s="53"/>
      <c r="D148" s="58"/>
      <c r="E148" s="53"/>
      <c r="F148" s="54"/>
      <c r="G148" s="49"/>
      <c r="H148" s="51"/>
      <c r="I148" s="14"/>
      <c r="K148" s="80"/>
    </row>
    <row r="149" spans="1:11" s="79" customFormat="1" ht="15" hidden="1">
      <c r="A149" s="57"/>
      <c r="B149" s="38"/>
      <c r="C149" s="53"/>
      <c r="D149" s="58"/>
      <c r="E149" s="53"/>
      <c r="F149" s="54"/>
      <c r="G149" s="49"/>
      <c r="H149" s="51"/>
      <c r="I149" s="14"/>
      <c r="K149" s="80"/>
    </row>
    <row r="150" spans="1:11" s="79" customFormat="1" ht="15" hidden="1">
      <c r="A150" s="57"/>
      <c r="B150" s="38"/>
      <c r="C150" s="53"/>
      <c r="D150" s="85"/>
      <c r="E150" s="53"/>
      <c r="F150" s="54"/>
      <c r="G150" s="49"/>
      <c r="H150" s="51"/>
      <c r="I150" s="14"/>
      <c r="K150" s="80"/>
    </row>
    <row r="151" spans="1:11" s="79" customFormat="1" ht="15" hidden="1">
      <c r="A151" s="57"/>
      <c r="B151" s="38"/>
      <c r="C151" s="53"/>
      <c r="D151" s="58"/>
      <c r="E151" s="53"/>
      <c r="F151" s="54"/>
      <c r="G151" s="49"/>
      <c r="H151" s="51"/>
      <c r="I151" s="14"/>
      <c r="K151" s="80"/>
    </row>
    <row r="152" spans="1:11" s="79" customFormat="1" ht="30.75" customHeight="1" hidden="1">
      <c r="A152" s="57"/>
      <c r="B152" s="38"/>
      <c r="C152" s="53"/>
      <c r="D152" s="58"/>
      <c r="E152" s="53"/>
      <c r="F152" s="54"/>
      <c r="G152" s="49"/>
      <c r="H152" s="51"/>
      <c r="I152" s="14"/>
      <c r="K152" s="80"/>
    </row>
    <row r="153" spans="1:11" s="79" customFormat="1" ht="15.75" hidden="1" thickBot="1">
      <c r="A153" s="86"/>
      <c r="B153" s="40"/>
      <c r="C153" s="87"/>
      <c r="D153" s="88"/>
      <c r="E153" s="87"/>
      <c r="F153" s="89"/>
      <c r="G153" s="49"/>
      <c r="H153" s="51"/>
      <c r="I153" s="14"/>
      <c r="K153" s="80"/>
    </row>
    <row r="154" spans="1:11" s="79" customFormat="1" ht="12.75">
      <c r="A154" s="78"/>
      <c r="K154" s="80"/>
    </row>
    <row r="155" spans="1:11" s="79" customFormat="1" ht="12.75">
      <c r="A155" s="78"/>
      <c r="K155" s="80"/>
    </row>
    <row r="156" spans="1:11" s="79" customFormat="1" ht="13.5" thickBot="1">
      <c r="A156" s="78"/>
      <c r="K156" s="80"/>
    </row>
    <row r="157" spans="1:11" s="79" customFormat="1" ht="19.5" thickBot="1">
      <c r="A157" s="72" t="s">
        <v>123</v>
      </c>
      <c r="B157" s="73"/>
      <c r="C157" s="73" t="s">
        <v>31</v>
      </c>
      <c r="D157" s="90">
        <f>D116+D123</f>
        <v>492258.26</v>
      </c>
      <c r="E157" s="90">
        <f>E116+E123</f>
        <v>89.4828</v>
      </c>
      <c r="F157" s="90">
        <f>F116+F123</f>
        <v>0</v>
      </c>
      <c r="G157" s="90">
        <f>G116+G123</f>
        <v>118.56</v>
      </c>
      <c r="H157" s="90">
        <f>H116+H123</f>
        <v>9.889000000000001</v>
      </c>
      <c r="K157" s="80"/>
    </row>
    <row r="158" spans="1:11" s="79" customFormat="1" ht="12.75">
      <c r="A158" s="78"/>
      <c r="K158" s="80"/>
    </row>
    <row r="159" spans="1:11" s="79" customFormat="1" ht="12.75">
      <c r="A159" s="78"/>
      <c r="K159" s="80"/>
    </row>
    <row r="160" spans="1:11" s="79" customFormat="1" ht="12.75">
      <c r="A160" s="78"/>
      <c r="K160" s="80"/>
    </row>
    <row r="161" spans="1:11" s="79" customFormat="1" ht="12.75">
      <c r="A161" s="78"/>
      <c r="K161" s="80"/>
    </row>
    <row r="162" spans="1:11" s="79" customFormat="1" ht="13.5" thickBot="1">
      <c r="A162" s="78"/>
      <c r="K162" s="80"/>
    </row>
    <row r="163" spans="1:11" s="79" customFormat="1" ht="19.5" thickBot="1">
      <c r="A163" s="72" t="s">
        <v>30</v>
      </c>
      <c r="B163" s="73" t="s">
        <v>12</v>
      </c>
      <c r="C163" s="73" t="s">
        <v>31</v>
      </c>
      <c r="D163" s="74"/>
      <c r="E163" s="73" t="s">
        <v>31</v>
      </c>
      <c r="F163" s="75"/>
      <c r="G163" s="73" t="s">
        <v>31</v>
      </c>
      <c r="H163" s="75"/>
      <c r="K163" s="80"/>
    </row>
    <row r="164" spans="1:11" s="79" customFormat="1" ht="12.75">
      <c r="A164" s="78"/>
      <c r="K164" s="80"/>
    </row>
    <row r="165" spans="1:11" s="79" customFormat="1" ht="12.75">
      <c r="A165" s="78"/>
      <c r="K165" s="80"/>
    </row>
    <row r="166" spans="1:11" s="79" customFormat="1" ht="12.75">
      <c r="A166" s="78"/>
      <c r="K166" s="80"/>
    </row>
    <row r="167" spans="1:11" s="94" customFormat="1" ht="18.75">
      <c r="A167" s="91"/>
      <c r="B167" s="92"/>
      <c r="C167" s="93"/>
      <c r="D167" s="93"/>
      <c r="E167" s="93"/>
      <c r="F167" s="93"/>
      <c r="G167" s="93"/>
      <c r="H167" s="93"/>
      <c r="K167" s="95"/>
    </row>
    <row r="168" spans="1:11" s="76" customFormat="1" ht="19.5">
      <c r="A168" s="96"/>
      <c r="B168" s="97"/>
      <c r="C168" s="98"/>
      <c r="D168" s="98"/>
      <c r="E168" s="98"/>
      <c r="F168" s="98"/>
      <c r="G168" s="98"/>
      <c r="H168" s="98"/>
      <c r="K168" s="77"/>
    </row>
    <row r="169" spans="1:11" s="79" customFormat="1" ht="14.25">
      <c r="A169" s="107" t="s">
        <v>32</v>
      </c>
      <c r="B169" s="107"/>
      <c r="C169" s="107"/>
      <c r="D169" s="107"/>
      <c r="E169" s="107"/>
      <c r="F169" s="107"/>
      <c r="K169" s="80"/>
    </row>
    <row r="170" s="79" customFormat="1" ht="12.75">
      <c r="K170" s="80"/>
    </row>
    <row r="171" spans="1:11" s="79" customFormat="1" ht="12.75">
      <c r="A171" s="78" t="s">
        <v>33</v>
      </c>
      <c r="K171" s="80"/>
    </row>
    <row r="172" s="79" customFormat="1" ht="12.75">
      <c r="K172" s="80"/>
    </row>
    <row r="173" s="79" customFormat="1" ht="12.75">
      <c r="K173" s="80"/>
    </row>
    <row r="174" s="79" customFormat="1" ht="12.75">
      <c r="K174" s="80"/>
    </row>
    <row r="175" s="79" customFormat="1" ht="12.75">
      <c r="K175" s="80"/>
    </row>
    <row r="176" s="79" customFormat="1" ht="12.75">
      <c r="K176" s="80"/>
    </row>
    <row r="177" s="79" customFormat="1" ht="12.75">
      <c r="K177" s="80"/>
    </row>
    <row r="178" s="79" customFormat="1" ht="12.75">
      <c r="K178" s="80"/>
    </row>
    <row r="179" s="79" customFormat="1" ht="12.75">
      <c r="K179" s="80"/>
    </row>
    <row r="180" s="79" customFormat="1" ht="12.75">
      <c r="K180" s="80"/>
    </row>
    <row r="181" s="79" customFormat="1" ht="12.75">
      <c r="K181" s="80"/>
    </row>
    <row r="182" s="79" customFormat="1" ht="12.75">
      <c r="K182" s="80"/>
    </row>
    <row r="183" s="79" customFormat="1" ht="12.75">
      <c r="K183" s="80"/>
    </row>
    <row r="184" s="79" customFormat="1" ht="12.75">
      <c r="K184" s="80"/>
    </row>
    <row r="185" s="79" customFormat="1" ht="12.75">
      <c r="K185" s="80"/>
    </row>
    <row r="186" s="79" customFormat="1" ht="12.75">
      <c r="K186" s="80"/>
    </row>
    <row r="187" s="79" customFormat="1" ht="12.75">
      <c r="K187" s="80"/>
    </row>
    <row r="188" s="79" customFormat="1" ht="12.75">
      <c r="K188" s="80"/>
    </row>
    <row r="189" s="79" customFormat="1" ht="12.75">
      <c r="K189" s="80"/>
    </row>
  </sheetData>
  <sheetProtection/>
  <mergeCells count="10">
    <mergeCell ref="A8:H8"/>
    <mergeCell ref="A9:H9"/>
    <mergeCell ref="A12:H12"/>
    <mergeCell ref="A169:F169"/>
    <mergeCell ref="A1:H1"/>
    <mergeCell ref="B2:H2"/>
    <mergeCell ref="B3:H3"/>
    <mergeCell ref="B4:H4"/>
    <mergeCell ref="A6:H6"/>
    <mergeCell ref="A7:H7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2012-06-05T06:41:30Z</cp:lastPrinted>
  <dcterms:created xsi:type="dcterms:W3CDTF">2010-04-02T14:46:04Z</dcterms:created>
  <dcterms:modified xsi:type="dcterms:W3CDTF">2012-07-25T09:22:59Z</dcterms:modified>
  <cp:category/>
  <cp:version/>
  <cp:contentType/>
  <cp:contentStatus/>
</cp:coreProperties>
</file>