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2"/>
  </bookViews>
  <sheets>
    <sheet name="проект 290 Пост. " sheetId="1" r:id="rId1"/>
    <sheet name="по  заявлению" sheetId="2" r:id="rId2"/>
    <sheet name="по голосованию" sheetId="3" r:id="rId3"/>
  </sheets>
  <definedNames>
    <definedName name="_xlnm.Print_Area" localSheetId="1">'по  заявлению'!$A$1:$F$150</definedName>
    <definedName name="_xlnm.Print_Area" localSheetId="2">'по голосованию'!$A$1:$F$148</definedName>
    <definedName name="_xlnm.Print_Area" localSheetId="0">'проект 290 Пост. '!$A$1:$F$172</definedName>
  </definedNames>
  <calcPr fullCalcOnLoad="1"/>
</workbook>
</file>

<file path=xl/sharedStrings.xml><?xml version="1.0" encoding="utf-8"?>
<sst xmlns="http://schemas.openxmlformats.org/spreadsheetml/2006/main" count="714" uniqueCount="191">
  <si>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</si>
  <si>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</si>
  <si>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</si>
  <si>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</si>
  <si>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</si>
  <si>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</si>
  <si>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</si>
  <si>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</si>
  <si>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</si>
  <si>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</si>
  <si>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</si>
  <si>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</si>
  <si>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</si>
  <si>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</si>
  <si>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</si>
  <si>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</si>
  <si>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</si>
  <si>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</si>
  <si>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</si>
  <si>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</si>
  <si>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</si>
  <si>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</si>
  <si>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</si>
  <si>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</si>
  <si>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</si>
  <si>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</si>
  <si>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</si>
  <si>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</si>
  <si>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</si>
  <si>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</si>
  <si>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</si>
  <si>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</si>
  <si>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</si>
  <si>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</si>
  <si>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</si>
  <si>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Регламентные работы по системе холодного водоснабжения в т.числе:</t>
  </si>
  <si>
    <t>отключение системы отопления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</si>
  <si>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</si>
  <si>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</si>
  <si>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</si>
  <si>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</si>
  <si>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</si>
  <si>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</si>
  <si>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</si>
  <si>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4 раза в год</t>
  </si>
  <si>
    <t xml:space="preserve">1 раз </t>
  </si>
  <si>
    <t>1 раз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</si>
  <si>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</si>
  <si>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</si>
  <si>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</si>
  <si>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(многоквартирный дом с газовыми плитами )</t>
  </si>
  <si>
    <t>ремонт кровли</t>
  </si>
  <si>
    <t>ремонт панельных швов</t>
  </si>
  <si>
    <t>ремонт отмостки</t>
  </si>
  <si>
    <t>ремонт цоколя</t>
  </si>
  <si>
    <t>ремонт входов в подвал</t>
  </si>
  <si>
    <t>установка дверей на кровлю</t>
  </si>
  <si>
    <t>канализационные вытяжки</t>
  </si>
  <si>
    <t>ремонт ливневой канализации</t>
  </si>
  <si>
    <t>уборка мусора на кровле</t>
  </si>
  <si>
    <t>ремонт крыльца</t>
  </si>
  <si>
    <t>смена запорной арматуры на отоплении</t>
  </si>
  <si>
    <t>восстановление изоляции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</si>
  <si>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</si>
  <si>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</si>
  <si>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</si>
  <si>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</si>
  <si>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</si>
  <si>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</si>
  <si>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</si>
  <si>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очистка от снега и наледи подъездных козырьков</t>
  </si>
  <si>
    <t>ВСЕГО:</t>
  </si>
  <si>
    <t>Дополнительные работы по текущему ремонту, в т.ч.:</t>
  </si>
  <si>
    <t>устройство кирпичных столбиков</t>
  </si>
  <si>
    <t>ремонт освещения в подвале</t>
  </si>
  <si>
    <t>Регламентные работы по системе водоотведения в т.числе</t>
  </si>
  <si>
    <t>прочистка канализационных выпусков до стены здания</t>
  </si>
  <si>
    <t>Регламентные работы по содержанию кровли в т.числе</t>
  </si>
  <si>
    <t>Регламентные работы по системе горячего водоснабжения в т.числе:</t>
  </si>
  <si>
    <t>Сбор, вывоз и утилизация ТБО*, руб/м2</t>
  </si>
  <si>
    <t>учет работ по капремонту</t>
  </si>
  <si>
    <t>1 раз в 3 года</t>
  </si>
  <si>
    <t>ремонт панельных швов 100 м.п</t>
  </si>
  <si>
    <t>Итого</t>
  </si>
  <si>
    <t>Управление многоквартирным домом, всего в т.ч.</t>
  </si>
  <si>
    <t>очистка  водоприемных воронок</t>
  </si>
  <si>
    <t>гидравлическое испытание элеваторных узлов и запорной арматуры</t>
  </si>
  <si>
    <t>устройство бетонных желобов - 51 м.п.</t>
  </si>
  <si>
    <t>гидроизоляция примыкания вентканалов к кровле - 113 м</t>
  </si>
  <si>
    <t>замена трубы ливневой канализации - 30 м.п.</t>
  </si>
  <si>
    <t>ремонт канализационных вытяжек - 14 шт.</t>
  </si>
  <si>
    <t>подсыпка пола в тех.подвале - 10 м3</t>
  </si>
  <si>
    <t>подключение системы отопления с регулировкой и переводом системы отопления на зимнюю схему</t>
  </si>
  <si>
    <t>на 2016 -2017 гг.</t>
  </si>
  <si>
    <t>(стоимость услуг  увеличена на 10 % в соответствии с уровнем инфляции 2015 г.)</t>
  </si>
  <si>
    <t xml:space="preserve">Проект  </t>
  </si>
  <si>
    <t>по адресу: ул. Советская, д.2(S жилые + нежилые = 4151,9 м2; S придом. тер.=2098,75 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</si>
  <si>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</si>
  <si>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</si>
  <si>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</si>
  <si>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</si>
  <si>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</si>
  <si>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</si>
  <si>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</si>
  <si>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</si>
  <si>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</si>
  <si>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</si>
  <si>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</si>
  <si>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</si>
  <si>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</si>
  <si>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</si>
  <si>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</si>
  <si>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</si>
  <si>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</si>
  <si>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</si>
  <si>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</si>
  <si>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</si>
  <si>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</si>
  <si>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</si>
  <si>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</si>
  <si>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</si>
  <si>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</si>
  <si>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</si>
  <si>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</si>
  <si>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</si>
  <si>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</si>
  <si>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</si>
  <si>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</si>
  <si>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</si>
  <si>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</si>
  <si>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</si>
  <si>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</si>
  <si>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</si>
  <si>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</si>
  <si>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</si>
  <si>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</si>
  <si>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</si>
  <si>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</si>
  <si>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</si>
  <si>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</si>
  <si>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</si>
  <si>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</si>
  <si>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</si>
  <si>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</si>
  <si>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</si>
  <si>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</si>
  <si>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4151,9 м2</t>
  </si>
  <si>
    <t>2098,75 м2</t>
  </si>
  <si>
    <t>Проверка исправности, работоспособности, регулировка и техническое обслуживание  теплосчетчика для ГВС и теплоснабжения (многоканальный)</t>
  </si>
  <si>
    <t>1 шт</t>
  </si>
  <si>
    <t>восстановление циркуляции ГВС (после опрессовки и проверки бойлера на плотность и прочность), сброс воздушных пробок</t>
  </si>
  <si>
    <t>ремонт отмостки 86,1 мп</t>
  </si>
  <si>
    <t>ремонт приямка входа в подвал 2 шт.</t>
  </si>
  <si>
    <t>ремонт кровли 152,5 м2 (над подъездом № 6)</t>
  </si>
  <si>
    <t>косметический ремонт подъездов 4 шт.</t>
  </si>
  <si>
    <t>замена почтовых ящиков 76 шт.</t>
  </si>
  <si>
    <t>косметический ремонт входов в подъезды 6 шт.</t>
  </si>
  <si>
    <t>смена вентилей на отоплении д.15 мм - 55 шт.; 70 шт.(спускники), д.20 мм - 25 шт., д.25 мм - 15 шт.</t>
  </si>
  <si>
    <t>смена задвижек по эл.узлам д.50 мм - 2 шт., д. 80 мм - 4 шт.</t>
  </si>
  <si>
    <t>смена шаровых кранов на эл.узлах (отопление промывка) д.32 мм - 6 шт.</t>
  </si>
  <si>
    <t>изоляция  трубопроводов СТС в тепл.узле  составом  "Корунд" 25 м</t>
  </si>
  <si>
    <t>изоляция  трубопроводов ГВС (ввод в дом)  составом  "Корунд" 7,5 м</t>
  </si>
  <si>
    <t>окраска трубопроводов  ХВС (грунтовка) 7,5 м</t>
  </si>
  <si>
    <t>изоляция трубопроводов ХВС  K-FLEKS - 60 м</t>
  </si>
  <si>
    <t>уборка мусора в тех.подвале 5 м3</t>
  </si>
  <si>
    <t>установка датчиков движения на площадках этажных 30 шт.</t>
  </si>
  <si>
    <t>изоляция трубопроводов отопления   K-FLEKS - 491 м</t>
  </si>
  <si>
    <t xml:space="preserve">ревизия задвижек СТС </t>
  </si>
  <si>
    <t>смена элеватора СТС 3 шт.</t>
  </si>
  <si>
    <t>погодное регулирование системы отопления (ориентировочная стоимость)</t>
  </si>
  <si>
    <t>изготовление проектной документации на жилой дом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</si>
  <si>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</si>
  <si>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</si>
  <si>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</si>
  <si>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</si>
  <si>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386,7 м2</t>
  </si>
  <si>
    <t>368 м</t>
  </si>
  <si>
    <t>1070,9 м2</t>
  </si>
  <si>
    <t>1285 м</t>
  </si>
  <si>
    <t>750 м</t>
  </si>
  <si>
    <t>375 м</t>
  </si>
  <si>
    <t>716 м</t>
  </si>
  <si>
    <t>128 каналов</t>
  </si>
  <si>
    <t>430 м</t>
  </si>
  <si>
    <t>1071 м2</t>
  </si>
  <si>
    <t>ВСЕГО (без содержания лестничных клеток)</t>
  </si>
  <si>
    <t>ревизия задвижек СТС д.50 мм - 2 шт., д. 80 мм - 4 шт.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</si>
  <si>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подъездных козырьков, восстановление водостоков (мелкий ремонт после очистки от снега и льда))</t>
    </r>
  </si>
  <si>
    <t>ВСЕГО (с содержанием лестничных клеток)</t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</si>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</sst>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2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left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29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29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left" vertical="center" wrapText="1"/>
    </xf>
    <xf numFmtId="2" fontId="18" fillId="24" borderId="31" xfId="0" applyNumberFormat="1" applyFont="1" applyFill="1" applyBorder="1" applyAlignment="1">
      <alignment horizontal="center" vertical="center"/>
    </xf>
    <xf numFmtId="2" fontId="24" fillId="24" borderId="22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0" fontId="26" fillId="25" borderId="0" xfId="0" applyFont="1" applyFill="1" applyAlignment="1">
      <alignment horizontal="center"/>
    </xf>
    <xf numFmtId="2" fontId="18" fillId="24" borderId="29" xfId="0" applyNumberFormat="1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24" fillId="24" borderId="25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/>
    </xf>
    <xf numFmtId="2" fontId="18" fillId="24" borderId="25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2" fontId="18" fillId="24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4" xfId="0" applyNumberFormat="1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2" fontId="18" fillId="2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zoomScale="80" zoomScaleNormal="80" zoomScalePageLayoutView="0" workbookViewId="0" topLeftCell="A87">
      <selection activeCell="K124" sqref="K12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12" t="s">
        <v>171</v>
      </c>
      <c r="B1" s="113"/>
      <c r="C1" s="113"/>
      <c r="D1" s="113"/>
      <c r="E1" s="113"/>
      <c r="F1" s="113"/>
    </row>
    <row r="2" spans="2:6" ht="12.75" customHeight="1">
      <c r="B2" s="114"/>
      <c r="C2" s="114"/>
      <c r="D2" s="114"/>
      <c r="E2" s="113"/>
      <c r="F2" s="113"/>
    </row>
    <row r="3" spans="1:6" ht="19.5" customHeight="1">
      <c r="A3" s="79" t="s">
        <v>93</v>
      </c>
      <c r="B3" s="114" t="s">
        <v>0</v>
      </c>
      <c r="C3" s="114"/>
      <c r="D3" s="114"/>
      <c r="E3" s="113"/>
      <c r="F3" s="113"/>
    </row>
    <row r="4" spans="2:6" ht="14.25" customHeight="1">
      <c r="B4" s="114" t="s">
        <v>172</v>
      </c>
      <c r="C4" s="114"/>
      <c r="D4" s="114"/>
      <c r="E4" s="113"/>
      <c r="F4" s="113"/>
    </row>
    <row r="5" spans="1:7" ht="35.25" customHeight="1">
      <c r="A5" s="115" t="s">
        <v>95</v>
      </c>
      <c r="B5" s="115"/>
      <c r="C5" s="115"/>
      <c r="D5" s="115"/>
      <c r="E5" s="115"/>
      <c r="F5" s="115"/>
      <c r="G5" s="3"/>
    </row>
    <row r="6" spans="1:7" ht="27" customHeight="1">
      <c r="A6" s="115" t="s">
        <v>94</v>
      </c>
      <c r="B6" s="115"/>
      <c r="C6" s="115"/>
      <c r="D6" s="115"/>
      <c r="E6" s="115"/>
      <c r="F6" s="115"/>
      <c r="G6" s="3"/>
    </row>
    <row r="7" spans="1:9" s="4" customFormat="1" ht="22.5" customHeight="1">
      <c r="A7" s="101" t="s">
        <v>1</v>
      </c>
      <c r="B7" s="101"/>
      <c r="C7" s="101"/>
      <c r="D7" s="101"/>
      <c r="E7" s="102"/>
      <c r="F7" s="102"/>
      <c r="I7" s="5"/>
    </row>
    <row r="8" spans="1:6" s="6" customFormat="1" ht="18.75" customHeight="1">
      <c r="A8" s="101" t="s">
        <v>96</v>
      </c>
      <c r="B8" s="101"/>
      <c r="C8" s="101"/>
      <c r="D8" s="101"/>
      <c r="E8" s="102"/>
      <c r="F8" s="102"/>
    </row>
    <row r="9" spans="1:6" s="7" customFormat="1" ht="17.25" customHeight="1">
      <c r="A9" s="103" t="s">
        <v>50</v>
      </c>
      <c r="B9" s="103"/>
      <c r="C9" s="103"/>
      <c r="D9" s="103"/>
      <c r="E9" s="104"/>
      <c r="F9" s="104"/>
    </row>
    <row r="10" spans="1:6" s="6" customFormat="1" ht="30" customHeight="1" thickBot="1">
      <c r="A10" s="105" t="s">
        <v>69</v>
      </c>
      <c r="B10" s="105"/>
      <c r="C10" s="105"/>
      <c r="D10" s="105"/>
      <c r="E10" s="106"/>
      <c r="F10" s="106"/>
    </row>
    <row r="11" spans="1:9" s="12" customFormat="1" ht="139.5" customHeight="1" thickBot="1">
      <c r="A11" s="8" t="s">
        <v>2</v>
      </c>
      <c r="B11" s="9" t="s">
        <v>3</v>
      </c>
      <c r="C11" s="10" t="s">
        <v>104</v>
      </c>
      <c r="D11" s="10" t="s">
        <v>32</v>
      </c>
      <c r="E11" s="10" t="s">
        <v>4</v>
      </c>
      <c r="F11" s="11" t="s">
        <v>5</v>
      </c>
      <c r="I11" s="13"/>
    </row>
    <row r="12" spans="1:9" s="19" customFormat="1" ht="12.75">
      <c r="A12" s="14">
        <v>1</v>
      </c>
      <c r="B12" s="15">
        <v>2</v>
      </c>
      <c r="C12" s="16">
        <v>3</v>
      </c>
      <c r="D12" s="16">
        <v>4</v>
      </c>
      <c r="E12" s="17">
        <v>5</v>
      </c>
      <c r="F12" s="18">
        <v>6</v>
      </c>
      <c r="I12" s="20"/>
    </row>
    <row r="13" spans="1:9" s="19" customFormat="1" ht="49.5" customHeight="1">
      <c r="A13" s="107" t="s">
        <v>6</v>
      </c>
      <c r="B13" s="108"/>
      <c r="C13" s="108"/>
      <c r="D13" s="108"/>
      <c r="E13" s="109"/>
      <c r="F13" s="110"/>
      <c r="I13" s="20"/>
    </row>
    <row r="14" spans="1:9" s="12" customFormat="1" ht="15">
      <c r="A14" s="21" t="s">
        <v>84</v>
      </c>
      <c r="B14" s="22" t="s">
        <v>7</v>
      </c>
      <c r="C14" s="24" t="s">
        <v>146</v>
      </c>
      <c r="D14" s="24">
        <f>E14*G14</f>
        <v>167404.608</v>
      </c>
      <c r="E14" s="23">
        <f>F14*12</f>
        <v>40.32000000000001</v>
      </c>
      <c r="F14" s="23">
        <f>F24+F26</f>
        <v>3.3600000000000003</v>
      </c>
      <c r="G14" s="12">
        <v>4151.9</v>
      </c>
      <c r="H14" s="12">
        <v>1.07</v>
      </c>
      <c r="I14" s="13">
        <v>2.2363</v>
      </c>
    </row>
    <row r="15" spans="1:9" s="12" customFormat="1" ht="24" customHeight="1">
      <c r="A15" s="86" t="s">
        <v>63</v>
      </c>
      <c r="B15" s="87" t="s">
        <v>64</v>
      </c>
      <c r="C15" s="24"/>
      <c r="D15" s="24"/>
      <c r="E15" s="23"/>
      <c r="F15" s="23"/>
      <c r="G15" s="12">
        <v>4151.9</v>
      </c>
      <c r="I15" s="13"/>
    </row>
    <row r="16" spans="1:9" s="12" customFormat="1" ht="20.25" customHeight="1">
      <c r="A16" s="86" t="s">
        <v>65</v>
      </c>
      <c r="B16" s="87" t="s">
        <v>64</v>
      </c>
      <c r="C16" s="24"/>
      <c r="D16" s="24"/>
      <c r="E16" s="23"/>
      <c r="F16" s="23"/>
      <c r="G16" s="12">
        <v>4151.9</v>
      </c>
      <c r="I16" s="13"/>
    </row>
    <row r="17" spans="1:9" s="12" customFormat="1" ht="123.75" customHeight="1">
      <c r="A17" s="86" t="s">
        <v>97</v>
      </c>
      <c r="B17" s="87" t="s">
        <v>20</v>
      </c>
      <c r="C17" s="24"/>
      <c r="D17" s="24"/>
      <c r="E17" s="23"/>
      <c r="F17" s="23"/>
      <c r="G17" s="12">
        <v>4151.9</v>
      </c>
      <c r="I17" s="13"/>
    </row>
    <row r="18" spans="1:9" s="12" customFormat="1" ht="15">
      <c r="A18" s="86" t="s">
        <v>98</v>
      </c>
      <c r="B18" s="87" t="s">
        <v>64</v>
      </c>
      <c r="C18" s="24"/>
      <c r="D18" s="24"/>
      <c r="E18" s="23"/>
      <c r="F18" s="23"/>
      <c r="G18" s="12">
        <v>4151.9</v>
      </c>
      <c r="I18" s="13"/>
    </row>
    <row r="19" spans="1:9" s="12" customFormat="1" ht="15">
      <c r="A19" s="86" t="s">
        <v>99</v>
      </c>
      <c r="B19" s="87" t="s">
        <v>64</v>
      </c>
      <c r="C19" s="24"/>
      <c r="D19" s="24"/>
      <c r="E19" s="23"/>
      <c r="F19" s="23"/>
      <c r="G19" s="12">
        <v>4151.9</v>
      </c>
      <c r="I19" s="13"/>
    </row>
    <row r="20" spans="1:9" s="12" customFormat="1" ht="29.25" customHeight="1">
      <c r="A20" s="86" t="s">
        <v>100</v>
      </c>
      <c r="B20" s="87" t="s">
        <v>10</v>
      </c>
      <c r="C20" s="28"/>
      <c r="D20" s="28"/>
      <c r="E20" s="27"/>
      <c r="F20" s="27"/>
      <c r="G20" s="12">
        <v>4151.9</v>
      </c>
      <c r="I20" s="13"/>
    </row>
    <row r="21" spans="1:9" s="12" customFormat="1" ht="15">
      <c r="A21" s="86" t="s">
        <v>101</v>
      </c>
      <c r="B21" s="87" t="s">
        <v>12</v>
      </c>
      <c r="C21" s="28"/>
      <c r="D21" s="28"/>
      <c r="E21" s="27"/>
      <c r="F21" s="27"/>
      <c r="G21" s="12">
        <v>4151.9</v>
      </c>
      <c r="I21" s="13"/>
    </row>
    <row r="22" spans="1:9" s="12" customFormat="1" ht="15">
      <c r="A22" s="86" t="s">
        <v>102</v>
      </c>
      <c r="B22" s="87" t="s">
        <v>64</v>
      </c>
      <c r="C22" s="28"/>
      <c r="D22" s="28"/>
      <c r="E22" s="27"/>
      <c r="F22" s="27"/>
      <c r="G22" s="12">
        <v>4151.9</v>
      </c>
      <c r="I22" s="13"/>
    </row>
    <row r="23" spans="1:9" s="12" customFormat="1" ht="15">
      <c r="A23" s="86" t="s">
        <v>103</v>
      </c>
      <c r="B23" s="87" t="s">
        <v>15</v>
      </c>
      <c r="C23" s="28"/>
      <c r="D23" s="28"/>
      <c r="E23" s="27"/>
      <c r="F23" s="27"/>
      <c r="G23" s="12">
        <v>4151.9</v>
      </c>
      <c r="I23" s="13"/>
    </row>
    <row r="24" spans="1:9" s="12" customFormat="1" ht="15">
      <c r="A24" s="21" t="s">
        <v>83</v>
      </c>
      <c r="B24" s="29"/>
      <c r="C24" s="24"/>
      <c r="D24" s="24"/>
      <c r="E24" s="23"/>
      <c r="F24" s="23">
        <v>3.24</v>
      </c>
      <c r="G24" s="12">
        <v>4151.9</v>
      </c>
      <c r="I24" s="13"/>
    </row>
    <row r="25" spans="1:9" s="12" customFormat="1" ht="15">
      <c r="A25" s="25" t="s">
        <v>80</v>
      </c>
      <c r="B25" s="26" t="s">
        <v>64</v>
      </c>
      <c r="C25" s="28"/>
      <c r="D25" s="28"/>
      <c r="E25" s="27"/>
      <c r="F25" s="27">
        <v>0.12</v>
      </c>
      <c r="G25" s="12">
        <v>4151.9</v>
      </c>
      <c r="I25" s="13"/>
    </row>
    <row r="26" spans="1:9" s="12" customFormat="1" ht="15">
      <c r="A26" s="21" t="s">
        <v>83</v>
      </c>
      <c r="B26" s="29"/>
      <c r="C26" s="24"/>
      <c r="D26" s="24"/>
      <c r="E26" s="23"/>
      <c r="F26" s="23">
        <f>F25</f>
        <v>0.12</v>
      </c>
      <c r="G26" s="12">
        <v>4151.9</v>
      </c>
      <c r="I26" s="13"/>
    </row>
    <row r="27" spans="1:9" s="12" customFormat="1" ht="30">
      <c r="A27" s="21" t="s">
        <v>8</v>
      </c>
      <c r="B27" s="29" t="s">
        <v>9</v>
      </c>
      <c r="C27" s="24" t="s">
        <v>147</v>
      </c>
      <c r="D27" s="24">
        <f>E27*G27</f>
        <v>100143.82799999998</v>
      </c>
      <c r="E27" s="23">
        <f>F27*12</f>
        <v>24.119999999999997</v>
      </c>
      <c r="F27" s="23">
        <v>2.01</v>
      </c>
      <c r="G27" s="12">
        <v>4151.9</v>
      </c>
      <c r="H27" s="12">
        <v>1.07</v>
      </c>
      <c r="I27" s="13">
        <v>1.4659000000000002</v>
      </c>
    </row>
    <row r="28" spans="1:9" s="12" customFormat="1" ht="15">
      <c r="A28" s="86" t="s">
        <v>105</v>
      </c>
      <c r="B28" s="87" t="s">
        <v>9</v>
      </c>
      <c r="C28" s="24"/>
      <c r="D28" s="24"/>
      <c r="E28" s="23"/>
      <c r="F28" s="23"/>
      <c r="G28" s="12">
        <v>4151.9</v>
      </c>
      <c r="I28" s="13"/>
    </row>
    <row r="29" spans="1:9" s="12" customFormat="1" ht="15">
      <c r="A29" s="86" t="s">
        <v>106</v>
      </c>
      <c r="B29" s="87" t="s">
        <v>107</v>
      </c>
      <c r="C29" s="24"/>
      <c r="D29" s="24"/>
      <c r="E29" s="23"/>
      <c r="F29" s="23"/>
      <c r="G29" s="12">
        <v>4151.9</v>
      </c>
      <c r="I29" s="13"/>
    </row>
    <row r="30" spans="1:9" s="12" customFormat="1" ht="15">
      <c r="A30" s="86" t="s">
        <v>108</v>
      </c>
      <c r="B30" s="87" t="s">
        <v>109</v>
      </c>
      <c r="C30" s="24"/>
      <c r="D30" s="24"/>
      <c r="E30" s="23"/>
      <c r="F30" s="23"/>
      <c r="G30" s="12">
        <v>4151.9</v>
      </c>
      <c r="I30" s="13"/>
    </row>
    <row r="31" spans="1:9" s="12" customFormat="1" ht="15">
      <c r="A31" s="86" t="s">
        <v>66</v>
      </c>
      <c r="B31" s="87" t="s">
        <v>9</v>
      </c>
      <c r="C31" s="24"/>
      <c r="D31" s="24"/>
      <c r="E31" s="23"/>
      <c r="F31" s="23"/>
      <c r="G31" s="12">
        <v>4151.9</v>
      </c>
      <c r="I31" s="13"/>
    </row>
    <row r="32" spans="1:9" s="12" customFormat="1" ht="25.5">
      <c r="A32" s="86" t="s">
        <v>67</v>
      </c>
      <c r="B32" s="87" t="s">
        <v>10</v>
      </c>
      <c r="C32" s="24"/>
      <c r="D32" s="24"/>
      <c r="E32" s="23"/>
      <c r="F32" s="23"/>
      <c r="G32" s="12">
        <v>4151.9</v>
      </c>
      <c r="I32" s="13"/>
    </row>
    <row r="33" spans="1:9" s="12" customFormat="1" ht="15">
      <c r="A33" s="86" t="s">
        <v>110</v>
      </c>
      <c r="B33" s="87" t="s">
        <v>9</v>
      </c>
      <c r="C33" s="24"/>
      <c r="D33" s="24"/>
      <c r="E33" s="23"/>
      <c r="F33" s="23"/>
      <c r="G33" s="12">
        <v>4151.9</v>
      </c>
      <c r="I33" s="13"/>
    </row>
    <row r="34" spans="1:9" s="12" customFormat="1" ht="15">
      <c r="A34" s="86" t="s">
        <v>111</v>
      </c>
      <c r="B34" s="87" t="s">
        <v>9</v>
      </c>
      <c r="C34" s="24"/>
      <c r="D34" s="24"/>
      <c r="E34" s="23"/>
      <c r="F34" s="23"/>
      <c r="G34" s="12">
        <v>4151.9</v>
      </c>
      <c r="I34" s="13"/>
    </row>
    <row r="35" spans="1:9" s="12" customFormat="1" ht="25.5">
      <c r="A35" s="86" t="s">
        <v>112</v>
      </c>
      <c r="B35" s="87" t="s">
        <v>68</v>
      </c>
      <c r="C35" s="24"/>
      <c r="D35" s="24"/>
      <c r="E35" s="23"/>
      <c r="F35" s="23"/>
      <c r="G35" s="12">
        <v>4151.9</v>
      </c>
      <c r="I35" s="13"/>
    </row>
    <row r="36" spans="1:9" s="12" customFormat="1" ht="25.5">
      <c r="A36" s="86" t="s">
        <v>113</v>
      </c>
      <c r="B36" s="87" t="s">
        <v>10</v>
      </c>
      <c r="C36" s="24"/>
      <c r="D36" s="24"/>
      <c r="E36" s="23"/>
      <c r="F36" s="23"/>
      <c r="G36" s="12">
        <v>4151.9</v>
      </c>
      <c r="I36" s="13"/>
    </row>
    <row r="37" spans="1:9" s="12" customFormat="1" ht="25.5">
      <c r="A37" s="86" t="s">
        <v>114</v>
      </c>
      <c r="B37" s="87" t="s">
        <v>9</v>
      </c>
      <c r="C37" s="24"/>
      <c r="D37" s="24"/>
      <c r="E37" s="23"/>
      <c r="F37" s="23"/>
      <c r="G37" s="12">
        <v>4151.9</v>
      </c>
      <c r="I37" s="13"/>
    </row>
    <row r="38" spans="1:9" s="33" customFormat="1" ht="18.75" customHeight="1">
      <c r="A38" s="32" t="s">
        <v>11</v>
      </c>
      <c r="B38" s="22" t="s">
        <v>12</v>
      </c>
      <c r="C38" s="24" t="s">
        <v>146</v>
      </c>
      <c r="D38" s="24">
        <f>E38*G38</f>
        <v>41352.92399999999</v>
      </c>
      <c r="E38" s="23">
        <f>F38*12</f>
        <v>9.959999999999999</v>
      </c>
      <c r="F38" s="23">
        <v>0.83</v>
      </c>
      <c r="G38" s="12">
        <v>4151.9</v>
      </c>
      <c r="H38" s="12">
        <v>1.07</v>
      </c>
      <c r="I38" s="13">
        <v>0.5992000000000001</v>
      </c>
    </row>
    <row r="39" spans="1:9" s="12" customFormat="1" ht="21" customHeight="1">
      <c r="A39" s="32" t="s">
        <v>13</v>
      </c>
      <c r="B39" s="22" t="s">
        <v>14</v>
      </c>
      <c r="C39" s="24" t="s">
        <v>146</v>
      </c>
      <c r="D39" s="24">
        <f>E39*G39</f>
        <v>134521.56</v>
      </c>
      <c r="E39" s="23">
        <f>F39*12</f>
        <v>32.400000000000006</v>
      </c>
      <c r="F39" s="23">
        <v>2.7</v>
      </c>
      <c r="G39" s="12">
        <v>4151.9</v>
      </c>
      <c r="H39" s="12">
        <v>1.07</v>
      </c>
      <c r="I39" s="13">
        <v>1.9367</v>
      </c>
    </row>
    <row r="40" spans="1:9" s="12" customFormat="1" ht="18" customHeight="1">
      <c r="A40" s="32" t="s">
        <v>115</v>
      </c>
      <c r="B40" s="22" t="s">
        <v>9</v>
      </c>
      <c r="C40" s="24" t="s">
        <v>175</v>
      </c>
      <c r="D40" s="24">
        <v>161295.08</v>
      </c>
      <c r="E40" s="23">
        <f>D40/G40</f>
        <v>38.848498277896866</v>
      </c>
      <c r="F40" s="23">
        <f>E40/12</f>
        <v>3.2373748564914053</v>
      </c>
      <c r="G40" s="12">
        <v>4151.9</v>
      </c>
      <c r="I40" s="13"/>
    </row>
    <row r="41" spans="1:9" s="12" customFormat="1" ht="18.75" customHeight="1">
      <c r="A41" s="86" t="s">
        <v>116</v>
      </c>
      <c r="B41" s="87" t="s">
        <v>20</v>
      </c>
      <c r="C41" s="24"/>
      <c r="D41" s="24"/>
      <c r="E41" s="23"/>
      <c r="F41" s="23"/>
      <c r="G41" s="12">
        <v>4151.9</v>
      </c>
      <c r="I41" s="13"/>
    </row>
    <row r="42" spans="1:9" s="12" customFormat="1" ht="18" customHeight="1">
      <c r="A42" s="86" t="s">
        <v>117</v>
      </c>
      <c r="B42" s="87" t="s">
        <v>15</v>
      </c>
      <c r="C42" s="24"/>
      <c r="D42" s="24"/>
      <c r="E42" s="23"/>
      <c r="F42" s="23"/>
      <c r="G42" s="12">
        <v>4151.9</v>
      </c>
      <c r="I42" s="13"/>
    </row>
    <row r="43" spans="1:9" s="12" customFormat="1" ht="21.75" customHeight="1">
      <c r="A43" s="86" t="s">
        <v>118</v>
      </c>
      <c r="B43" s="87" t="s">
        <v>119</v>
      </c>
      <c r="C43" s="24"/>
      <c r="D43" s="24"/>
      <c r="E43" s="23"/>
      <c r="F43" s="23"/>
      <c r="G43" s="12">
        <v>4151.9</v>
      </c>
      <c r="I43" s="13"/>
    </row>
    <row r="44" spans="1:9" s="12" customFormat="1" ht="18" customHeight="1">
      <c r="A44" s="86" t="s">
        <v>120</v>
      </c>
      <c r="B44" s="87" t="s">
        <v>121</v>
      </c>
      <c r="C44" s="24"/>
      <c r="D44" s="24"/>
      <c r="E44" s="23"/>
      <c r="F44" s="23"/>
      <c r="G44" s="12">
        <v>4151.9</v>
      </c>
      <c r="I44" s="13"/>
    </row>
    <row r="45" spans="1:9" s="12" customFormat="1" ht="15.75" customHeight="1">
      <c r="A45" s="86" t="s">
        <v>122</v>
      </c>
      <c r="B45" s="87" t="s">
        <v>119</v>
      </c>
      <c r="C45" s="24"/>
      <c r="D45" s="24"/>
      <c r="E45" s="23"/>
      <c r="F45" s="23"/>
      <c r="G45" s="12">
        <v>4151.9</v>
      </c>
      <c r="I45" s="13"/>
    </row>
    <row r="46" spans="1:9" s="19" customFormat="1" ht="30">
      <c r="A46" s="32" t="s">
        <v>123</v>
      </c>
      <c r="B46" s="22" t="s">
        <v>7</v>
      </c>
      <c r="C46" s="24" t="s">
        <v>149</v>
      </c>
      <c r="D46" s="24">
        <v>2246.78</v>
      </c>
      <c r="E46" s="23">
        <f>D46/G46</f>
        <v>0.5411450179435922</v>
      </c>
      <c r="F46" s="23">
        <f>E46/12</f>
        <v>0.045095418161966015</v>
      </c>
      <c r="G46" s="12">
        <v>4151.9</v>
      </c>
      <c r="H46" s="12">
        <v>1.07</v>
      </c>
      <c r="I46" s="13">
        <v>0.032100000000000004</v>
      </c>
    </row>
    <row r="47" spans="1:10" s="19" customFormat="1" ht="53.25" customHeight="1">
      <c r="A47" s="32" t="s">
        <v>148</v>
      </c>
      <c r="B47" s="22" t="s">
        <v>7</v>
      </c>
      <c r="C47" s="24" t="s">
        <v>149</v>
      </c>
      <c r="D47" s="24">
        <v>16975.47</v>
      </c>
      <c r="E47" s="23">
        <f>D47/G47</f>
        <v>4.088602808352803</v>
      </c>
      <c r="F47" s="23">
        <f>E47/12</f>
        <v>0.3407169006960669</v>
      </c>
      <c r="G47" s="12">
        <v>4151.9</v>
      </c>
      <c r="H47" s="12">
        <v>1.07</v>
      </c>
      <c r="I47" s="13">
        <v>0.06420000000000001</v>
      </c>
      <c r="J47" s="19">
        <v>0.08</v>
      </c>
    </row>
    <row r="48" spans="1:9" s="19" customFormat="1" ht="30">
      <c r="A48" s="32" t="s">
        <v>21</v>
      </c>
      <c r="B48" s="22"/>
      <c r="C48" s="24" t="s">
        <v>176</v>
      </c>
      <c r="D48" s="24">
        <f>E48*G48</f>
        <v>9964.560000000001</v>
      </c>
      <c r="E48" s="23">
        <f>F48*12</f>
        <v>2.4000000000000004</v>
      </c>
      <c r="F48" s="23">
        <v>0.2</v>
      </c>
      <c r="G48" s="12">
        <v>4151.9</v>
      </c>
      <c r="H48" s="12">
        <v>1.07</v>
      </c>
      <c r="I48" s="13">
        <v>0.1391</v>
      </c>
    </row>
    <row r="49" spans="1:9" s="19" customFormat="1" ht="25.5">
      <c r="A49" s="73" t="s">
        <v>124</v>
      </c>
      <c r="B49" s="74" t="s">
        <v>81</v>
      </c>
      <c r="C49" s="24"/>
      <c r="D49" s="24"/>
      <c r="E49" s="23"/>
      <c r="F49" s="23"/>
      <c r="G49" s="12">
        <v>4151.9</v>
      </c>
      <c r="H49" s="12"/>
      <c r="I49" s="13"/>
    </row>
    <row r="50" spans="1:9" s="19" customFormat="1" ht="29.25" customHeight="1">
      <c r="A50" s="73" t="s">
        <v>125</v>
      </c>
      <c r="B50" s="74" t="s">
        <v>81</v>
      </c>
      <c r="C50" s="24"/>
      <c r="D50" s="24"/>
      <c r="E50" s="23"/>
      <c r="F50" s="23"/>
      <c r="G50" s="12">
        <v>4151.9</v>
      </c>
      <c r="H50" s="12"/>
      <c r="I50" s="13"/>
    </row>
    <row r="51" spans="1:9" s="19" customFormat="1" ht="15">
      <c r="A51" s="73" t="s">
        <v>126</v>
      </c>
      <c r="B51" s="74" t="s">
        <v>64</v>
      </c>
      <c r="C51" s="24"/>
      <c r="D51" s="24"/>
      <c r="E51" s="23"/>
      <c r="F51" s="23"/>
      <c r="G51" s="12">
        <v>4151.9</v>
      </c>
      <c r="H51" s="12"/>
      <c r="I51" s="13"/>
    </row>
    <row r="52" spans="1:9" s="19" customFormat="1" ht="15">
      <c r="A52" s="73" t="s">
        <v>127</v>
      </c>
      <c r="B52" s="74" t="s">
        <v>81</v>
      </c>
      <c r="C52" s="24"/>
      <c r="D52" s="24"/>
      <c r="E52" s="23"/>
      <c r="F52" s="23"/>
      <c r="G52" s="12">
        <v>4151.9</v>
      </c>
      <c r="H52" s="12"/>
      <c r="I52" s="13"/>
    </row>
    <row r="53" spans="1:9" s="19" customFormat="1" ht="25.5">
      <c r="A53" s="73" t="s">
        <v>128</v>
      </c>
      <c r="B53" s="74" t="s">
        <v>81</v>
      </c>
      <c r="C53" s="24"/>
      <c r="D53" s="24"/>
      <c r="E53" s="23"/>
      <c r="F53" s="23"/>
      <c r="G53" s="12">
        <v>4151.9</v>
      </c>
      <c r="H53" s="12"/>
      <c r="I53" s="13"/>
    </row>
    <row r="54" spans="1:9" s="19" customFormat="1" ht="15">
      <c r="A54" s="73" t="s">
        <v>129</v>
      </c>
      <c r="B54" s="74" t="s">
        <v>81</v>
      </c>
      <c r="C54" s="24"/>
      <c r="D54" s="24"/>
      <c r="E54" s="23"/>
      <c r="F54" s="23"/>
      <c r="G54" s="12">
        <v>4151.9</v>
      </c>
      <c r="H54" s="12"/>
      <c r="I54" s="13"/>
    </row>
    <row r="55" spans="1:9" s="19" customFormat="1" ht="25.5">
      <c r="A55" s="73" t="s">
        <v>130</v>
      </c>
      <c r="B55" s="74" t="s">
        <v>81</v>
      </c>
      <c r="C55" s="24"/>
      <c r="D55" s="24"/>
      <c r="E55" s="23"/>
      <c r="F55" s="23"/>
      <c r="G55" s="12">
        <v>4151.9</v>
      </c>
      <c r="H55" s="12"/>
      <c r="I55" s="13"/>
    </row>
    <row r="56" spans="1:9" s="19" customFormat="1" ht="17.25" customHeight="1">
      <c r="A56" s="73" t="s">
        <v>131</v>
      </c>
      <c r="B56" s="74" t="s">
        <v>81</v>
      </c>
      <c r="C56" s="24"/>
      <c r="D56" s="24"/>
      <c r="E56" s="23"/>
      <c r="F56" s="23"/>
      <c r="G56" s="12">
        <v>4151.9</v>
      </c>
      <c r="H56" s="12"/>
      <c r="I56" s="13"/>
    </row>
    <row r="57" spans="1:9" s="19" customFormat="1" ht="20.25" customHeight="1">
      <c r="A57" s="73" t="s">
        <v>132</v>
      </c>
      <c r="B57" s="74" t="s">
        <v>81</v>
      </c>
      <c r="C57" s="24"/>
      <c r="D57" s="24"/>
      <c r="E57" s="23"/>
      <c r="F57" s="23"/>
      <c r="G57" s="12">
        <v>4151.9</v>
      </c>
      <c r="H57" s="12"/>
      <c r="I57" s="13"/>
    </row>
    <row r="58" spans="1:9" s="12" customFormat="1" ht="18" customHeight="1">
      <c r="A58" s="32" t="s">
        <v>23</v>
      </c>
      <c r="B58" s="22" t="s">
        <v>24</v>
      </c>
      <c r="C58" s="24" t="s">
        <v>177</v>
      </c>
      <c r="D58" s="24">
        <f>E58*G58</f>
        <v>3487.596</v>
      </c>
      <c r="E58" s="23">
        <f>F58*12</f>
        <v>0.8400000000000001</v>
      </c>
      <c r="F58" s="23">
        <v>0.07</v>
      </c>
      <c r="G58" s="12">
        <v>4151.9</v>
      </c>
      <c r="H58" s="12">
        <v>1.07</v>
      </c>
      <c r="I58" s="13">
        <v>0.032100000000000004</v>
      </c>
    </row>
    <row r="59" spans="1:9" s="12" customFormat="1" ht="17.25" customHeight="1">
      <c r="A59" s="32" t="s">
        <v>25</v>
      </c>
      <c r="B59" s="35" t="s">
        <v>26</v>
      </c>
      <c r="C59" s="34" t="s">
        <v>177</v>
      </c>
      <c r="D59" s="24">
        <v>2192.2</v>
      </c>
      <c r="E59" s="23">
        <f>D59/G59</f>
        <v>0.5279992292685277</v>
      </c>
      <c r="F59" s="23">
        <f>E59/12</f>
        <v>0.04399993577237731</v>
      </c>
      <c r="G59" s="12">
        <v>4151.9</v>
      </c>
      <c r="H59" s="12">
        <v>1.07</v>
      </c>
      <c r="I59" s="13">
        <v>0.021400000000000002</v>
      </c>
    </row>
    <row r="60" spans="1:9" s="33" customFormat="1" ht="30">
      <c r="A60" s="32" t="s">
        <v>22</v>
      </c>
      <c r="B60" s="22"/>
      <c r="C60" s="34">
        <v>0</v>
      </c>
      <c r="D60" s="24">
        <v>0</v>
      </c>
      <c r="E60" s="23">
        <f>D60/G60</f>
        <v>0</v>
      </c>
      <c r="F60" s="23">
        <f>E60/12</f>
        <v>0</v>
      </c>
      <c r="G60" s="12">
        <v>4151.9</v>
      </c>
      <c r="H60" s="12">
        <v>1.07</v>
      </c>
      <c r="I60" s="13">
        <v>0.032100000000000004</v>
      </c>
    </row>
    <row r="61" spans="1:9" s="33" customFormat="1" ht="15">
      <c r="A61" s="32" t="s">
        <v>33</v>
      </c>
      <c r="B61" s="22"/>
      <c r="C61" s="23" t="s">
        <v>178</v>
      </c>
      <c r="D61" s="23">
        <f>D62+D63+D65+D66+D67+D68+D69+D70+D71+D72+D64+D73+D74</f>
        <v>87516.12000000001</v>
      </c>
      <c r="E61" s="23">
        <f>D61/G61</f>
        <v>21.07857125653316</v>
      </c>
      <c r="F61" s="23">
        <f>E61/12</f>
        <v>1.7565476047110966</v>
      </c>
      <c r="G61" s="12">
        <v>4151.9</v>
      </c>
      <c r="H61" s="12">
        <v>1.07</v>
      </c>
      <c r="I61" s="13">
        <v>1.2365789597283108</v>
      </c>
    </row>
    <row r="62" spans="1:9" s="19" customFormat="1" ht="15">
      <c r="A62" s="38" t="s">
        <v>36</v>
      </c>
      <c r="B62" s="30" t="s">
        <v>15</v>
      </c>
      <c r="C62" s="40"/>
      <c r="D62" s="40">
        <v>477.68</v>
      </c>
      <c r="E62" s="39"/>
      <c r="F62" s="39"/>
      <c r="G62" s="12">
        <v>4151.9</v>
      </c>
      <c r="H62" s="12">
        <v>1.07</v>
      </c>
      <c r="I62" s="13">
        <v>0.010700000000000001</v>
      </c>
    </row>
    <row r="63" spans="1:9" s="19" customFormat="1" ht="15">
      <c r="A63" s="38" t="s">
        <v>16</v>
      </c>
      <c r="B63" s="30" t="s">
        <v>20</v>
      </c>
      <c r="C63" s="40"/>
      <c r="D63" s="40">
        <v>1516.25</v>
      </c>
      <c r="E63" s="39"/>
      <c r="F63" s="39"/>
      <c r="G63" s="12">
        <v>4151.9</v>
      </c>
      <c r="H63" s="12">
        <v>1.07</v>
      </c>
      <c r="I63" s="13">
        <v>0.021400000000000002</v>
      </c>
    </row>
    <row r="64" spans="1:9" s="19" customFormat="1" ht="15">
      <c r="A64" s="38" t="s">
        <v>86</v>
      </c>
      <c r="B64" s="48" t="s">
        <v>15</v>
      </c>
      <c r="C64" s="40"/>
      <c r="D64" s="40">
        <v>2701.85</v>
      </c>
      <c r="E64" s="39"/>
      <c r="F64" s="39"/>
      <c r="G64" s="12">
        <v>4151.9</v>
      </c>
      <c r="H64" s="12"/>
      <c r="I64" s="13"/>
    </row>
    <row r="65" spans="1:9" s="19" customFormat="1" ht="15">
      <c r="A65" s="38" t="s">
        <v>42</v>
      </c>
      <c r="B65" s="30" t="s">
        <v>15</v>
      </c>
      <c r="C65" s="40"/>
      <c r="D65" s="40">
        <v>2889.51</v>
      </c>
      <c r="E65" s="39"/>
      <c r="F65" s="39"/>
      <c r="G65" s="12">
        <v>4151.9</v>
      </c>
      <c r="H65" s="12">
        <v>1.07</v>
      </c>
      <c r="I65" s="13">
        <v>0.042800000000000005</v>
      </c>
    </row>
    <row r="66" spans="1:9" s="19" customFormat="1" ht="15">
      <c r="A66" s="38" t="s">
        <v>17</v>
      </c>
      <c r="B66" s="30" t="s">
        <v>15</v>
      </c>
      <c r="C66" s="40"/>
      <c r="D66" s="40">
        <v>8588.18</v>
      </c>
      <c r="E66" s="39"/>
      <c r="F66" s="39"/>
      <c r="G66" s="12">
        <v>4151.9</v>
      </c>
      <c r="H66" s="12">
        <v>1.07</v>
      </c>
      <c r="I66" s="13">
        <v>0.12840000000000001</v>
      </c>
    </row>
    <row r="67" spans="1:9" s="19" customFormat="1" ht="15">
      <c r="A67" s="38" t="s">
        <v>18</v>
      </c>
      <c r="B67" s="30" t="s">
        <v>15</v>
      </c>
      <c r="C67" s="40"/>
      <c r="D67" s="40">
        <v>1010.85</v>
      </c>
      <c r="E67" s="39"/>
      <c r="F67" s="39"/>
      <c r="G67" s="12">
        <v>4151.9</v>
      </c>
      <c r="H67" s="12">
        <v>1.07</v>
      </c>
      <c r="I67" s="13">
        <v>0.010700000000000001</v>
      </c>
    </row>
    <row r="68" spans="1:9" s="19" customFormat="1" ht="15">
      <c r="A68" s="38" t="s">
        <v>40</v>
      </c>
      <c r="B68" s="30" t="s">
        <v>15</v>
      </c>
      <c r="C68" s="40"/>
      <c r="D68" s="40">
        <v>1444.71</v>
      </c>
      <c r="E68" s="39"/>
      <c r="F68" s="39"/>
      <c r="G68" s="12">
        <v>4151.9</v>
      </c>
      <c r="H68" s="12">
        <v>1.07</v>
      </c>
      <c r="I68" s="13">
        <v>0.021400000000000002</v>
      </c>
    </row>
    <row r="69" spans="1:9" s="19" customFormat="1" ht="21" customHeight="1">
      <c r="A69" s="38" t="s">
        <v>41</v>
      </c>
      <c r="B69" s="30" t="s">
        <v>20</v>
      </c>
      <c r="C69" s="40"/>
      <c r="D69" s="40">
        <v>5779.04</v>
      </c>
      <c r="E69" s="39"/>
      <c r="F69" s="39"/>
      <c r="G69" s="12">
        <v>4151.9</v>
      </c>
      <c r="H69" s="12">
        <v>1.07</v>
      </c>
      <c r="I69" s="13">
        <v>0.08560000000000001</v>
      </c>
    </row>
    <row r="70" spans="1:9" s="19" customFormat="1" ht="25.5">
      <c r="A70" s="38" t="s">
        <v>19</v>
      </c>
      <c r="B70" s="30" t="s">
        <v>15</v>
      </c>
      <c r="C70" s="40"/>
      <c r="D70" s="40">
        <v>3966.79</v>
      </c>
      <c r="E70" s="39"/>
      <c r="F70" s="39"/>
      <c r="G70" s="12">
        <v>4151.9</v>
      </c>
      <c r="H70" s="12">
        <v>1.07</v>
      </c>
      <c r="I70" s="13">
        <v>0.053500000000000006</v>
      </c>
    </row>
    <row r="71" spans="1:9" s="19" customFormat="1" ht="25.5">
      <c r="A71" s="38" t="s">
        <v>92</v>
      </c>
      <c r="B71" s="30" t="s">
        <v>15</v>
      </c>
      <c r="C71" s="40"/>
      <c r="D71" s="40">
        <v>9934.97</v>
      </c>
      <c r="E71" s="39"/>
      <c r="F71" s="39"/>
      <c r="G71" s="12">
        <v>4151.9</v>
      </c>
      <c r="H71" s="12">
        <v>1.07</v>
      </c>
      <c r="I71" s="13">
        <v>0.010700000000000001</v>
      </c>
    </row>
    <row r="72" spans="1:9" s="19" customFormat="1" ht="15">
      <c r="A72" s="75" t="s">
        <v>158</v>
      </c>
      <c r="B72" s="82" t="s">
        <v>46</v>
      </c>
      <c r="C72" s="47"/>
      <c r="D72" s="88">
        <v>43382.43</v>
      </c>
      <c r="E72" s="39"/>
      <c r="F72" s="39"/>
      <c r="G72" s="12">
        <v>4151.9</v>
      </c>
      <c r="H72" s="12">
        <v>1.07</v>
      </c>
      <c r="I72" s="13">
        <v>0.48757895972831067</v>
      </c>
    </row>
    <row r="73" spans="1:9" s="19" customFormat="1" ht="25.5">
      <c r="A73" s="38" t="s">
        <v>133</v>
      </c>
      <c r="B73" s="48" t="s">
        <v>45</v>
      </c>
      <c r="C73" s="40"/>
      <c r="D73" s="40">
        <v>5823.86</v>
      </c>
      <c r="E73" s="39"/>
      <c r="F73" s="39"/>
      <c r="G73" s="12">
        <v>4151.9</v>
      </c>
      <c r="H73" s="12">
        <v>1.07</v>
      </c>
      <c r="I73" s="13">
        <v>0</v>
      </c>
    </row>
    <row r="74" spans="1:9" s="19" customFormat="1" ht="17.25" customHeight="1">
      <c r="A74" s="38" t="s">
        <v>167</v>
      </c>
      <c r="B74" s="74" t="s">
        <v>15</v>
      </c>
      <c r="C74" s="40"/>
      <c r="D74" s="40">
        <v>0</v>
      </c>
      <c r="E74" s="39"/>
      <c r="F74" s="39"/>
      <c r="G74" s="12">
        <v>4151.9</v>
      </c>
      <c r="H74" s="12">
        <v>1.07</v>
      </c>
      <c r="I74" s="13">
        <v>0</v>
      </c>
    </row>
    <row r="75" spans="1:9" s="19" customFormat="1" ht="30">
      <c r="A75" s="32" t="s">
        <v>78</v>
      </c>
      <c r="B75" s="30"/>
      <c r="C75" s="24" t="s">
        <v>179</v>
      </c>
      <c r="D75" s="24">
        <f>D76+D77+D78+D79</f>
        <v>1926.35</v>
      </c>
      <c r="E75" s="23">
        <f>D75/G75</f>
        <v>0.46396830366820013</v>
      </c>
      <c r="F75" s="23">
        <f>E75/12</f>
        <v>0.038664025305683344</v>
      </c>
      <c r="G75" s="12">
        <v>4151.9</v>
      </c>
      <c r="H75" s="12"/>
      <c r="I75" s="13"/>
    </row>
    <row r="76" spans="1:9" s="19" customFormat="1" ht="32.25" customHeight="1">
      <c r="A76" s="73" t="s">
        <v>150</v>
      </c>
      <c r="B76" s="74" t="s">
        <v>44</v>
      </c>
      <c r="C76" s="24"/>
      <c r="D76" s="28">
        <v>1926.35</v>
      </c>
      <c r="E76" s="27"/>
      <c r="F76" s="27"/>
      <c r="G76" s="12"/>
      <c r="H76" s="12"/>
      <c r="I76" s="13"/>
    </row>
    <row r="77" spans="1:9" s="19" customFormat="1" ht="25.5">
      <c r="A77" s="38" t="s">
        <v>133</v>
      </c>
      <c r="B77" s="48" t="s">
        <v>46</v>
      </c>
      <c r="C77" s="24"/>
      <c r="D77" s="28">
        <v>0</v>
      </c>
      <c r="E77" s="27"/>
      <c r="F77" s="27"/>
      <c r="G77" s="12">
        <v>4151.9</v>
      </c>
      <c r="H77" s="12"/>
      <c r="I77" s="13"/>
    </row>
    <row r="78" spans="1:9" s="19" customFormat="1" ht="15">
      <c r="A78" s="73" t="s">
        <v>134</v>
      </c>
      <c r="B78" s="48" t="s">
        <v>45</v>
      </c>
      <c r="C78" s="24"/>
      <c r="D78" s="28">
        <v>0</v>
      </c>
      <c r="E78" s="27"/>
      <c r="F78" s="27"/>
      <c r="G78" s="12">
        <v>4151.9</v>
      </c>
      <c r="H78" s="12"/>
      <c r="I78" s="13"/>
    </row>
    <row r="79" spans="1:9" s="19" customFormat="1" ht="15">
      <c r="A79" s="38" t="s">
        <v>135</v>
      </c>
      <c r="B79" s="48" t="s">
        <v>15</v>
      </c>
      <c r="C79" s="24"/>
      <c r="D79" s="28">
        <v>0</v>
      </c>
      <c r="E79" s="27"/>
      <c r="F79" s="27"/>
      <c r="G79" s="12">
        <v>4151.9</v>
      </c>
      <c r="H79" s="12"/>
      <c r="I79" s="13"/>
    </row>
    <row r="80" spans="1:9" s="19" customFormat="1" ht="30">
      <c r="A80" s="32" t="s">
        <v>35</v>
      </c>
      <c r="B80" s="30"/>
      <c r="C80" s="23" t="s">
        <v>180</v>
      </c>
      <c r="D80" s="23">
        <v>0</v>
      </c>
      <c r="E80" s="23">
        <f>D80/G80</f>
        <v>0</v>
      </c>
      <c r="F80" s="23">
        <f>E80/12</f>
        <v>0</v>
      </c>
      <c r="G80" s="12">
        <v>4151.9</v>
      </c>
      <c r="H80" s="12">
        <v>1.07</v>
      </c>
      <c r="I80" s="13">
        <v>0.06420000000000001</v>
      </c>
    </row>
    <row r="81" spans="1:9" s="19" customFormat="1" ht="15">
      <c r="A81" s="38" t="s">
        <v>136</v>
      </c>
      <c r="B81" s="30" t="s">
        <v>15</v>
      </c>
      <c r="C81" s="24"/>
      <c r="D81" s="28">
        <v>0</v>
      </c>
      <c r="E81" s="23"/>
      <c r="F81" s="23"/>
      <c r="G81" s="12">
        <v>4151.9</v>
      </c>
      <c r="H81" s="12"/>
      <c r="I81" s="13"/>
    </row>
    <row r="82" spans="1:9" s="19" customFormat="1" ht="15">
      <c r="A82" s="73" t="s">
        <v>137</v>
      </c>
      <c r="B82" s="48" t="s">
        <v>46</v>
      </c>
      <c r="C82" s="24"/>
      <c r="D82" s="28">
        <v>0</v>
      </c>
      <c r="E82" s="23"/>
      <c r="F82" s="23"/>
      <c r="G82" s="12">
        <v>4151.9</v>
      </c>
      <c r="H82" s="12"/>
      <c r="I82" s="13"/>
    </row>
    <row r="83" spans="1:9" s="19" customFormat="1" ht="15">
      <c r="A83" s="38" t="s">
        <v>138</v>
      </c>
      <c r="B83" s="48" t="s">
        <v>45</v>
      </c>
      <c r="C83" s="93"/>
      <c r="D83" s="89">
        <v>0</v>
      </c>
      <c r="E83" s="39"/>
      <c r="F83" s="39"/>
      <c r="G83" s="12">
        <v>4151.9</v>
      </c>
      <c r="H83" s="12"/>
      <c r="I83" s="13"/>
    </row>
    <row r="84" spans="1:9" s="19" customFormat="1" ht="25.5">
      <c r="A84" s="38" t="s">
        <v>139</v>
      </c>
      <c r="B84" s="48" t="s">
        <v>45</v>
      </c>
      <c r="C84" s="93"/>
      <c r="D84" s="89">
        <f>E84*G84</f>
        <v>0</v>
      </c>
      <c r="E84" s="39"/>
      <c r="F84" s="39"/>
      <c r="G84" s="12">
        <v>4151.9</v>
      </c>
      <c r="H84" s="12">
        <v>1.07</v>
      </c>
      <c r="I84" s="13">
        <v>0</v>
      </c>
    </row>
    <row r="85" spans="1:9" s="19" customFormat="1" ht="31.5" customHeight="1">
      <c r="A85" s="32" t="s">
        <v>140</v>
      </c>
      <c r="B85" s="30"/>
      <c r="C85" s="23" t="s">
        <v>181</v>
      </c>
      <c r="D85" s="23">
        <f>D86+D87+D88++D89+D91</f>
        <v>16143.039999999999</v>
      </c>
      <c r="E85" s="23">
        <f>D85/G85</f>
        <v>3.888109058503336</v>
      </c>
      <c r="F85" s="23">
        <f>E85/12</f>
        <v>0.32400908820861135</v>
      </c>
      <c r="G85" s="12">
        <v>4151.9</v>
      </c>
      <c r="H85" s="12">
        <v>1.07</v>
      </c>
      <c r="I85" s="13">
        <v>0.18190000000000003</v>
      </c>
    </row>
    <row r="86" spans="1:9" s="19" customFormat="1" ht="18" customHeight="1">
      <c r="A86" s="38" t="s">
        <v>34</v>
      </c>
      <c r="B86" s="30" t="s">
        <v>7</v>
      </c>
      <c r="C86" s="40"/>
      <c r="D86" s="40">
        <v>0</v>
      </c>
      <c r="E86" s="39"/>
      <c r="F86" s="39"/>
      <c r="G86" s="12">
        <v>4151.9</v>
      </c>
      <c r="H86" s="12">
        <v>1.07</v>
      </c>
      <c r="I86" s="13">
        <v>0.021400000000000002</v>
      </c>
    </row>
    <row r="87" spans="1:9" s="19" customFormat="1" ht="42" customHeight="1">
      <c r="A87" s="38" t="s">
        <v>141</v>
      </c>
      <c r="B87" s="30" t="s">
        <v>15</v>
      </c>
      <c r="C87" s="40"/>
      <c r="D87" s="40">
        <v>10068.24</v>
      </c>
      <c r="E87" s="39"/>
      <c r="F87" s="39"/>
      <c r="G87" s="12">
        <v>4151.9</v>
      </c>
      <c r="H87" s="12">
        <v>1.07</v>
      </c>
      <c r="I87" s="13">
        <v>0.14980000000000002</v>
      </c>
    </row>
    <row r="88" spans="1:9" s="19" customFormat="1" ht="41.25" customHeight="1">
      <c r="A88" s="38" t="s">
        <v>142</v>
      </c>
      <c r="B88" s="30" t="s">
        <v>15</v>
      </c>
      <c r="C88" s="40"/>
      <c r="D88" s="40">
        <v>1006.81</v>
      </c>
      <c r="E88" s="39"/>
      <c r="F88" s="39"/>
      <c r="G88" s="12">
        <v>4151.9</v>
      </c>
      <c r="H88" s="12">
        <v>1.07</v>
      </c>
      <c r="I88" s="13">
        <v>0.010700000000000001</v>
      </c>
    </row>
    <row r="89" spans="1:9" s="19" customFormat="1" ht="27.75" customHeight="1">
      <c r="A89" s="38" t="s">
        <v>49</v>
      </c>
      <c r="B89" s="30" t="s">
        <v>10</v>
      </c>
      <c r="C89" s="40"/>
      <c r="D89" s="40">
        <v>5067.99</v>
      </c>
      <c r="E89" s="39"/>
      <c r="F89" s="39"/>
      <c r="G89" s="12">
        <v>4151.9</v>
      </c>
      <c r="H89" s="12">
        <v>1.07</v>
      </c>
      <c r="I89" s="13">
        <v>0</v>
      </c>
    </row>
    <row r="90" spans="1:9" s="19" customFormat="1" ht="18.75" customHeight="1">
      <c r="A90" s="38" t="s">
        <v>37</v>
      </c>
      <c r="B90" s="48" t="s">
        <v>143</v>
      </c>
      <c r="C90" s="40"/>
      <c r="D90" s="40">
        <f>E90*G90</f>
        <v>0</v>
      </c>
      <c r="E90" s="39"/>
      <c r="F90" s="39"/>
      <c r="G90" s="12">
        <v>4151.9</v>
      </c>
      <c r="H90" s="12">
        <v>1.07</v>
      </c>
      <c r="I90" s="13">
        <v>0</v>
      </c>
    </row>
    <row r="91" spans="1:9" s="19" customFormat="1" ht="56.25" customHeight="1">
      <c r="A91" s="38" t="s">
        <v>144</v>
      </c>
      <c r="B91" s="48" t="s">
        <v>81</v>
      </c>
      <c r="C91" s="40"/>
      <c r="D91" s="40">
        <f>E91*G91</f>
        <v>0</v>
      </c>
      <c r="E91" s="39"/>
      <c r="F91" s="39"/>
      <c r="G91" s="12">
        <v>4151.9</v>
      </c>
      <c r="H91" s="12">
        <v>1.07</v>
      </c>
      <c r="I91" s="13">
        <v>0</v>
      </c>
    </row>
    <row r="92" spans="1:9" s="12" customFormat="1" ht="28.5" customHeight="1">
      <c r="A92" s="32" t="s">
        <v>39</v>
      </c>
      <c r="B92" s="22"/>
      <c r="C92" s="23" t="s">
        <v>182</v>
      </c>
      <c r="D92" s="23">
        <f>D93+D94</f>
        <v>33342.009999999995</v>
      </c>
      <c r="E92" s="23">
        <f>D92/G92</f>
        <v>8.030542643127243</v>
      </c>
      <c r="F92" s="23">
        <f>E92/12</f>
        <v>0.6692118869272702</v>
      </c>
      <c r="G92" s="12">
        <v>4151.9</v>
      </c>
      <c r="H92" s="12">
        <v>1.07</v>
      </c>
      <c r="I92" s="13">
        <v>0.021400000000000002</v>
      </c>
    </row>
    <row r="93" spans="1:9" s="12" customFormat="1" ht="46.5" customHeight="1">
      <c r="A93" s="73" t="s">
        <v>145</v>
      </c>
      <c r="B93" s="48" t="s">
        <v>20</v>
      </c>
      <c r="C93" s="28"/>
      <c r="D93" s="28">
        <v>18901.87</v>
      </c>
      <c r="E93" s="27"/>
      <c r="F93" s="27"/>
      <c r="G93" s="12">
        <v>4151.9</v>
      </c>
      <c r="I93" s="13"/>
    </row>
    <row r="94" spans="1:9" s="19" customFormat="1" ht="31.5" customHeight="1">
      <c r="A94" s="73" t="s">
        <v>174</v>
      </c>
      <c r="B94" s="48" t="s">
        <v>81</v>
      </c>
      <c r="C94" s="40"/>
      <c r="D94" s="40">
        <v>14440.14</v>
      </c>
      <c r="E94" s="39"/>
      <c r="F94" s="39"/>
      <c r="G94" s="12">
        <v>4151.9</v>
      </c>
      <c r="H94" s="12">
        <v>1.07</v>
      </c>
      <c r="I94" s="13">
        <v>0.021400000000000002</v>
      </c>
    </row>
    <row r="95" spans="1:9" s="19" customFormat="1" ht="15" hidden="1">
      <c r="A95" s="38"/>
      <c r="B95" s="30"/>
      <c r="C95" s="40"/>
      <c r="D95" s="40"/>
      <c r="E95" s="39"/>
      <c r="F95" s="39"/>
      <c r="G95" s="12">
        <v>4151.9</v>
      </c>
      <c r="H95" s="12"/>
      <c r="I95" s="13"/>
    </row>
    <row r="96" spans="1:9" s="12" customFormat="1" ht="15" hidden="1">
      <c r="A96" s="32" t="s">
        <v>38</v>
      </c>
      <c r="B96" s="22"/>
      <c r="C96" s="23"/>
      <c r="D96" s="23">
        <f>D97+D98+D99+D100</f>
        <v>0</v>
      </c>
      <c r="E96" s="23">
        <f>E97+E98+E99+E100</f>
        <v>0</v>
      </c>
      <c r="F96" s="23">
        <f>F97+F98+F99+F100</f>
        <v>0</v>
      </c>
      <c r="G96" s="12">
        <v>4151.9</v>
      </c>
      <c r="H96" s="12">
        <v>1.07</v>
      </c>
      <c r="I96" s="13">
        <v>0.14980000000000002</v>
      </c>
    </row>
    <row r="97" spans="1:9" s="19" customFormat="1" ht="15" hidden="1">
      <c r="A97" s="38"/>
      <c r="B97" s="30"/>
      <c r="C97" s="40"/>
      <c r="D97" s="40"/>
      <c r="E97" s="39"/>
      <c r="F97" s="39"/>
      <c r="G97" s="12">
        <v>4151.9</v>
      </c>
      <c r="H97" s="12"/>
      <c r="I97" s="13"/>
    </row>
    <row r="98" spans="1:9" s="19" customFormat="1" ht="15" hidden="1">
      <c r="A98" s="38"/>
      <c r="B98" s="30"/>
      <c r="C98" s="40"/>
      <c r="D98" s="40"/>
      <c r="E98" s="39"/>
      <c r="F98" s="39"/>
      <c r="G98" s="12">
        <v>4151.9</v>
      </c>
      <c r="H98" s="12"/>
      <c r="I98" s="13"/>
    </row>
    <row r="99" spans="1:9" s="19" customFormat="1" ht="25.5" customHeight="1" hidden="1">
      <c r="A99" s="38"/>
      <c r="B99" s="30"/>
      <c r="C99" s="40"/>
      <c r="D99" s="40"/>
      <c r="E99" s="39"/>
      <c r="F99" s="39"/>
      <c r="G99" s="12">
        <v>4151.9</v>
      </c>
      <c r="H99" s="12"/>
      <c r="I99" s="13"/>
    </row>
    <row r="100" spans="1:9" s="19" customFormat="1" ht="25.5" customHeight="1" hidden="1">
      <c r="A100" s="38"/>
      <c r="B100" s="30"/>
      <c r="C100" s="47"/>
      <c r="D100" s="40"/>
      <c r="E100" s="42"/>
      <c r="F100" s="42"/>
      <c r="G100" s="12">
        <v>4151.9</v>
      </c>
      <c r="H100" s="12"/>
      <c r="I100" s="13"/>
    </row>
    <row r="101" spans="1:9" s="12" customFormat="1" ht="30" hidden="1">
      <c r="A101" s="44" t="s">
        <v>31</v>
      </c>
      <c r="B101" s="22" t="s">
        <v>10</v>
      </c>
      <c r="C101" s="36"/>
      <c r="D101" s="36">
        <f>E101*G101</f>
        <v>0</v>
      </c>
      <c r="E101" s="36">
        <f>F101*12</f>
        <v>0</v>
      </c>
      <c r="F101" s="37">
        <v>0</v>
      </c>
      <c r="G101" s="12">
        <v>4151.9</v>
      </c>
      <c r="I101" s="13"/>
    </row>
    <row r="102" spans="1:9" s="12" customFormat="1" ht="18.75" hidden="1">
      <c r="A102" s="45" t="s">
        <v>29</v>
      </c>
      <c r="B102" s="35"/>
      <c r="C102" s="36"/>
      <c r="D102" s="36"/>
      <c r="E102" s="36"/>
      <c r="F102" s="37"/>
      <c r="G102" s="12">
        <v>4151.9</v>
      </c>
      <c r="I102" s="13"/>
    </row>
    <row r="103" spans="1:9" s="19" customFormat="1" ht="15" hidden="1">
      <c r="A103" s="38" t="s">
        <v>51</v>
      </c>
      <c r="B103" s="30"/>
      <c r="C103" s="40"/>
      <c r="D103" s="40"/>
      <c r="E103" s="39"/>
      <c r="F103" s="41"/>
      <c r="G103" s="12">
        <v>4151.9</v>
      </c>
      <c r="I103" s="20"/>
    </row>
    <row r="104" spans="1:9" s="19" customFormat="1" ht="15" hidden="1">
      <c r="A104" s="38" t="s">
        <v>52</v>
      </c>
      <c r="B104" s="30"/>
      <c r="C104" s="40"/>
      <c r="D104" s="40"/>
      <c r="E104" s="39"/>
      <c r="F104" s="41"/>
      <c r="G104" s="12">
        <v>4151.9</v>
      </c>
      <c r="I104" s="20"/>
    </row>
    <row r="105" spans="1:9" s="19" customFormat="1" ht="15" hidden="1">
      <c r="A105" s="38" t="s">
        <v>53</v>
      </c>
      <c r="B105" s="30"/>
      <c r="C105" s="40"/>
      <c r="D105" s="40"/>
      <c r="E105" s="39"/>
      <c r="F105" s="41"/>
      <c r="G105" s="12">
        <v>4151.9</v>
      </c>
      <c r="I105" s="20"/>
    </row>
    <row r="106" spans="1:9" s="19" customFormat="1" ht="15" hidden="1">
      <c r="A106" s="38" t="s">
        <v>54</v>
      </c>
      <c r="B106" s="30"/>
      <c r="C106" s="40"/>
      <c r="D106" s="40"/>
      <c r="E106" s="39"/>
      <c r="F106" s="41"/>
      <c r="G106" s="12">
        <v>4151.9</v>
      </c>
      <c r="I106" s="20"/>
    </row>
    <row r="107" spans="1:9" s="19" customFormat="1" ht="15" hidden="1">
      <c r="A107" s="38" t="s">
        <v>55</v>
      </c>
      <c r="B107" s="30"/>
      <c r="C107" s="40"/>
      <c r="D107" s="40"/>
      <c r="E107" s="39"/>
      <c r="F107" s="41"/>
      <c r="G107" s="12">
        <v>4151.9</v>
      </c>
      <c r="I107" s="20"/>
    </row>
    <row r="108" spans="1:9" s="19" customFormat="1" ht="15" hidden="1">
      <c r="A108" s="38" t="s">
        <v>56</v>
      </c>
      <c r="B108" s="30"/>
      <c r="C108" s="40"/>
      <c r="D108" s="40"/>
      <c r="E108" s="39"/>
      <c r="F108" s="41"/>
      <c r="G108" s="12">
        <v>4151.9</v>
      </c>
      <c r="I108" s="20"/>
    </row>
    <row r="109" spans="1:9" s="19" customFormat="1" ht="15" hidden="1">
      <c r="A109" s="38" t="s">
        <v>57</v>
      </c>
      <c r="B109" s="30"/>
      <c r="C109" s="40"/>
      <c r="D109" s="40"/>
      <c r="E109" s="39"/>
      <c r="F109" s="41"/>
      <c r="G109" s="12">
        <v>4151.9</v>
      </c>
      <c r="I109" s="20"/>
    </row>
    <row r="110" spans="1:9" s="19" customFormat="1" ht="15" hidden="1">
      <c r="A110" s="38" t="s">
        <v>58</v>
      </c>
      <c r="B110" s="30"/>
      <c r="C110" s="40"/>
      <c r="D110" s="40"/>
      <c r="E110" s="39"/>
      <c r="F110" s="41"/>
      <c r="G110" s="12">
        <v>4151.9</v>
      </c>
      <c r="I110" s="20"/>
    </row>
    <row r="111" spans="1:9" s="19" customFormat="1" ht="15" hidden="1">
      <c r="A111" s="38" t="s">
        <v>59</v>
      </c>
      <c r="B111" s="30"/>
      <c r="C111" s="40"/>
      <c r="D111" s="40"/>
      <c r="E111" s="39"/>
      <c r="F111" s="41"/>
      <c r="G111" s="12">
        <v>4151.9</v>
      </c>
      <c r="I111" s="20"/>
    </row>
    <row r="112" spans="1:9" s="19" customFormat="1" ht="15" hidden="1">
      <c r="A112" s="38" t="s">
        <v>60</v>
      </c>
      <c r="B112" s="30"/>
      <c r="C112" s="40"/>
      <c r="D112" s="40"/>
      <c r="E112" s="39"/>
      <c r="F112" s="41"/>
      <c r="G112" s="12">
        <v>4151.9</v>
      </c>
      <c r="I112" s="20"/>
    </row>
    <row r="113" spans="1:9" s="19" customFormat="1" ht="15" hidden="1">
      <c r="A113" s="38" t="s">
        <v>61</v>
      </c>
      <c r="B113" s="30"/>
      <c r="C113" s="40"/>
      <c r="D113" s="40"/>
      <c r="E113" s="39"/>
      <c r="F113" s="41"/>
      <c r="G113" s="12">
        <v>4151.9</v>
      </c>
      <c r="I113" s="20"/>
    </row>
    <row r="114" spans="1:9" s="19" customFormat="1" ht="15" hidden="1">
      <c r="A114" s="46" t="s">
        <v>62</v>
      </c>
      <c r="B114" s="31"/>
      <c r="C114" s="47"/>
      <c r="D114" s="47"/>
      <c r="E114" s="42"/>
      <c r="F114" s="43"/>
      <c r="G114" s="12">
        <v>4151.9</v>
      </c>
      <c r="I114" s="20"/>
    </row>
    <row r="115" spans="1:8" s="12" customFormat="1" ht="29.25" customHeight="1" hidden="1">
      <c r="A115" s="44"/>
      <c r="B115" s="48"/>
      <c r="C115" s="36"/>
      <c r="D115" s="36"/>
      <c r="E115" s="36"/>
      <c r="F115" s="36"/>
      <c r="G115" s="12">
        <v>4151.9</v>
      </c>
      <c r="H115" s="13"/>
    </row>
    <row r="116" spans="1:8" s="12" customFormat="1" ht="20.25" customHeight="1">
      <c r="A116" s="32" t="s">
        <v>75</v>
      </c>
      <c r="B116" s="48"/>
      <c r="C116" s="36" t="s">
        <v>183</v>
      </c>
      <c r="D116" s="36">
        <f>D117</f>
        <v>1208.01</v>
      </c>
      <c r="E116" s="36">
        <f>D116/G116</f>
        <v>0.29095353934343315</v>
      </c>
      <c r="F116" s="36">
        <f>E116/12</f>
        <v>0.02424612827861943</v>
      </c>
      <c r="G116" s="12">
        <v>4151.9</v>
      </c>
      <c r="H116" s="13"/>
    </row>
    <row r="117" spans="1:8" s="12" customFormat="1" ht="17.25" customHeight="1">
      <c r="A117" s="73" t="s">
        <v>76</v>
      </c>
      <c r="B117" s="74" t="s">
        <v>15</v>
      </c>
      <c r="C117" s="77"/>
      <c r="D117" s="77">
        <v>1208.01</v>
      </c>
      <c r="E117" s="77"/>
      <c r="F117" s="77"/>
      <c r="G117" s="12">
        <v>4151.9</v>
      </c>
      <c r="H117" s="13"/>
    </row>
    <row r="118" spans="1:8" s="12" customFormat="1" ht="17.25" customHeight="1">
      <c r="A118" s="32" t="s">
        <v>77</v>
      </c>
      <c r="B118" s="74"/>
      <c r="C118" s="36" t="s">
        <v>184</v>
      </c>
      <c r="D118" s="36">
        <f>D119+D120+D121+D122</f>
        <v>16356.419999999998</v>
      </c>
      <c r="E118" s="36">
        <f>D118/G118</f>
        <v>3.9395023964931717</v>
      </c>
      <c r="F118" s="36">
        <f>E118/12</f>
        <v>0.328291866374431</v>
      </c>
      <c r="G118" s="12">
        <v>4151.9</v>
      </c>
      <c r="H118" s="13"/>
    </row>
    <row r="119" spans="1:8" s="12" customFormat="1" ht="17.25" customHeight="1">
      <c r="A119" s="38" t="s">
        <v>85</v>
      </c>
      <c r="B119" s="74" t="s">
        <v>43</v>
      </c>
      <c r="C119" s="77"/>
      <c r="D119" s="77">
        <v>4027.14</v>
      </c>
      <c r="E119" s="77"/>
      <c r="F119" s="77"/>
      <c r="G119" s="12">
        <v>4151.9</v>
      </c>
      <c r="H119" s="13"/>
    </row>
    <row r="120" spans="1:8" s="12" customFormat="1" ht="17.25" customHeight="1">
      <c r="A120" s="38" t="s">
        <v>70</v>
      </c>
      <c r="B120" s="74" t="s">
        <v>43</v>
      </c>
      <c r="C120" s="77"/>
      <c r="D120" s="77">
        <v>6624.94</v>
      </c>
      <c r="E120" s="77"/>
      <c r="F120" s="77"/>
      <c r="G120" s="12">
        <v>4151.9</v>
      </c>
      <c r="H120" s="13"/>
    </row>
    <row r="121" spans="1:8" s="12" customFormat="1" ht="17.25" customHeight="1">
      <c r="A121" s="38" t="s">
        <v>47</v>
      </c>
      <c r="B121" s="74" t="s">
        <v>43</v>
      </c>
      <c r="C121" s="77"/>
      <c r="D121" s="77">
        <v>2684.88</v>
      </c>
      <c r="E121" s="77"/>
      <c r="F121" s="77"/>
      <c r="G121" s="12">
        <v>4151.9</v>
      </c>
      <c r="H121" s="13"/>
    </row>
    <row r="122" spans="1:8" s="12" customFormat="1" ht="29.25" customHeight="1">
      <c r="A122" s="38" t="s">
        <v>48</v>
      </c>
      <c r="B122" s="74" t="s">
        <v>15</v>
      </c>
      <c r="C122" s="77"/>
      <c r="D122" s="77">
        <v>3019.46</v>
      </c>
      <c r="E122" s="77"/>
      <c r="F122" s="77"/>
      <c r="G122" s="12">
        <v>4151.9</v>
      </c>
      <c r="H122" s="13"/>
    </row>
    <row r="123" spans="1:8" s="12" customFormat="1" ht="142.5" customHeight="1" thickBot="1">
      <c r="A123" s="44" t="s">
        <v>173</v>
      </c>
      <c r="B123" s="22" t="s">
        <v>10</v>
      </c>
      <c r="C123" s="36"/>
      <c r="D123" s="36">
        <v>50000</v>
      </c>
      <c r="E123" s="36">
        <f>D123/G123</f>
        <v>12.042679255280715</v>
      </c>
      <c r="F123" s="36">
        <f>E123/12</f>
        <v>1.0035566046067264</v>
      </c>
      <c r="G123" s="12">
        <v>4151.9</v>
      </c>
      <c r="H123" s="13">
        <v>0.29960000000000003</v>
      </c>
    </row>
    <row r="124" spans="1:7" s="12" customFormat="1" ht="28.5" customHeight="1" thickBot="1">
      <c r="A124" s="56" t="s">
        <v>79</v>
      </c>
      <c r="B124" s="57" t="s">
        <v>9</v>
      </c>
      <c r="C124" s="80"/>
      <c r="D124" s="50">
        <f>E124*G124</f>
        <v>94663.31999999998</v>
      </c>
      <c r="E124" s="81">
        <f>12*F124</f>
        <v>22.799999999999997</v>
      </c>
      <c r="F124" s="78">
        <v>1.9</v>
      </c>
      <c r="G124" s="12">
        <v>4151.9</v>
      </c>
    </row>
    <row r="125" spans="1:9" s="54" customFormat="1" ht="24" customHeight="1" thickBot="1">
      <c r="A125" s="51" t="s">
        <v>30</v>
      </c>
      <c r="B125" s="52"/>
      <c r="C125" s="53"/>
      <c r="D125" s="53">
        <f>D124+D123+D118+D116+D92+D85+D80+D75+D61+D60+D59+D58+D48+D47+D46+D40+D39+D38+D27+D14</f>
        <v>940739.876</v>
      </c>
      <c r="E125" s="53">
        <f>E124+E123+E118+E116+E92+E85+E80+E75+E61+E60+E59+E58+E48+E47+E46+E40+E39+E38+E27+E14</f>
        <v>226.5805717864111</v>
      </c>
      <c r="F125" s="83">
        <f>F124+F123+F118+F116+F92+F85+F80+F75+F61+F60+F59+F58+F48+F47+F46+F40+F39+F38+F27+F14</f>
        <v>18.881714315534254</v>
      </c>
      <c r="G125" s="12">
        <v>4151.9</v>
      </c>
      <c r="I125" s="55"/>
    </row>
    <row r="126" spans="1:9" s="62" customFormat="1" ht="15">
      <c r="A126" s="61"/>
      <c r="G126" s="12">
        <v>4151.9</v>
      </c>
      <c r="I126" s="63"/>
    </row>
    <row r="127" spans="1:9" s="62" customFormat="1" ht="15">
      <c r="A127" s="61"/>
      <c r="G127" s="12">
        <v>4151.9</v>
      </c>
      <c r="I127" s="63"/>
    </row>
    <row r="128" spans="1:9" s="62" customFormat="1" ht="15.75" thickBot="1">
      <c r="A128" s="61"/>
      <c r="G128" s="12">
        <v>4151.9</v>
      </c>
      <c r="I128" s="63"/>
    </row>
    <row r="129" spans="1:9" s="62" customFormat="1" ht="19.5" thickBot="1">
      <c r="A129" s="56" t="s">
        <v>72</v>
      </c>
      <c r="B129" s="10"/>
      <c r="C129" s="49"/>
      <c r="D129" s="49">
        <f>D130+D131+D132+D133+D134+D135+D136+D137+D138+D139+D140+D141+D142+D143+D144+D145+D146+D147+D148+D149+D150+D151+D152+D153+D154+D155</f>
        <v>3598476.8899999997</v>
      </c>
      <c r="E129" s="49">
        <f>E130+E131+E132+E133+E134+E135+E136+E137+E138+E139+E140+E141+E142+E143+E144+E145+E146+E147+E148+E149+E150+E151+E152+E153+E154+E155</f>
        <v>866.7060598762012</v>
      </c>
      <c r="F129" s="49">
        <f>F130+F131+F132+F133+F134+F135+F136+F137+F138+F139+F140+F141+F142+F143+F144+F145+F146+F147+F148+F149+F150+F151+F152+F153+F154+F155</f>
        <v>72.22550498968346</v>
      </c>
      <c r="G129" s="12">
        <v>4151.9</v>
      </c>
      <c r="I129" s="63"/>
    </row>
    <row r="130" spans="1:9" s="62" customFormat="1" ht="15">
      <c r="A130" s="38" t="s">
        <v>151</v>
      </c>
      <c r="B130" s="30"/>
      <c r="C130" s="40"/>
      <c r="D130" s="90">
        <v>162822.17</v>
      </c>
      <c r="E130" s="39">
        <f>D130/G130</f>
        <v>39.216303379175805</v>
      </c>
      <c r="F130" s="39">
        <f aca="true" t="shared" si="0" ref="F130:F155">E130/12</f>
        <v>3.2680252815979838</v>
      </c>
      <c r="G130" s="12">
        <v>4151.9</v>
      </c>
      <c r="I130" s="63"/>
    </row>
    <row r="131" spans="1:9" s="62" customFormat="1" ht="15">
      <c r="A131" s="38" t="s">
        <v>89</v>
      </c>
      <c r="B131" s="30"/>
      <c r="C131" s="40"/>
      <c r="D131" s="90">
        <v>35627.56</v>
      </c>
      <c r="E131" s="39">
        <f aca="true" t="shared" si="1" ref="E131:E155">D131/G131</f>
        <v>8.58102555456538</v>
      </c>
      <c r="F131" s="39">
        <f t="shared" si="0"/>
        <v>0.7150854628804484</v>
      </c>
      <c r="G131" s="12">
        <v>4151.9</v>
      </c>
      <c r="I131" s="63"/>
    </row>
    <row r="132" spans="1:9" s="62" customFormat="1" ht="15">
      <c r="A132" s="75" t="s">
        <v>82</v>
      </c>
      <c r="B132" s="31"/>
      <c r="C132" s="47"/>
      <c r="D132" s="88">
        <v>74260.57</v>
      </c>
      <c r="E132" s="39">
        <f t="shared" si="1"/>
        <v>17.88592451648643</v>
      </c>
      <c r="F132" s="39">
        <f t="shared" si="0"/>
        <v>1.4904937097072024</v>
      </c>
      <c r="G132" s="12">
        <v>4151.9</v>
      </c>
      <c r="I132" s="63"/>
    </row>
    <row r="133" spans="1:9" s="62" customFormat="1" ht="15">
      <c r="A133" s="75" t="s">
        <v>90</v>
      </c>
      <c r="B133" s="31"/>
      <c r="C133" s="47"/>
      <c r="D133" s="88">
        <v>32744.02</v>
      </c>
      <c r="E133" s="39">
        <f t="shared" si="1"/>
        <v>7.8865146077699375</v>
      </c>
      <c r="F133" s="39">
        <f t="shared" si="0"/>
        <v>0.6572095506474948</v>
      </c>
      <c r="G133" s="12">
        <v>4151.9</v>
      </c>
      <c r="I133" s="63"/>
    </row>
    <row r="134" spans="1:9" s="62" customFormat="1" ht="15">
      <c r="A134" s="75" t="s">
        <v>152</v>
      </c>
      <c r="B134" s="31"/>
      <c r="C134" s="47"/>
      <c r="D134" s="88">
        <v>10480.61</v>
      </c>
      <c r="E134" s="39">
        <f t="shared" si="1"/>
        <v>2.5242924925937524</v>
      </c>
      <c r="F134" s="39">
        <f t="shared" si="0"/>
        <v>0.21035770771614604</v>
      </c>
      <c r="G134" s="12">
        <v>4151.9</v>
      </c>
      <c r="I134" s="63"/>
    </row>
    <row r="135" spans="1:9" s="62" customFormat="1" ht="15">
      <c r="A135" s="75" t="s">
        <v>88</v>
      </c>
      <c r="B135" s="31"/>
      <c r="C135" s="47"/>
      <c r="D135" s="88">
        <v>22487.21</v>
      </c>
      <c r="E135" s="39">
        <f t="shared" si="1"/>
        <v>5.416125147522821</v>
      </c>
      <c r="F135" s="39">
        <f t="shared" si="0"/>
        <v>0.4513437622935684</v>
      </c>
      <c r="G135" s="12">
        <v>4151.9</v>
      </c>
      <c r="I135" s="63"/>
    </row>
    <row r="136" spans="1:9" s="62" customFormat="1" ht="15">
      <c r="A136" s="75" t="s">
        <v>153</v>
      </c>
      <c r="B136" s="31"/>
      <c r="C136" s="47"/>
      <c r="D136" s="88">
        <v>264868.18</v>
      </c>
      <c r="E136" s="39">
        <f t="shared" si="1"/>
        <v>63.794450733399174</v>
      </c>
      <c r="F136" s="39">
        <f t="shared" si="0"/>
        <v>5.316204227783264</v>
      </c>
      <c r="G136" s="12">
        <v>4151.9</v>
      </c>
      <c r="I136" s="63"/>
    </row>
    <row r="137" spans="1:9" s="62" customFormat="1" ht="15">
      <c r="A137" s="75" t="s">
        <v>154</v>
      </c>
      <c r="B137" s="31"/>
      <c r="C137" s="47"/>
      <c r="D137" s="88">
        <v>221429.51</v>
      </c>
      <c r="E137" s="39">
        <f t="shared" si="1"/>
        <v>53.33209133167948</v>
      </c>
      <c r="F137" s="39">
        <f t="shared" si="0"/>
        <v>4.4443409443066235</v>
      </c>
      <c r="G137" s="12">
        <v>4151.9</v>
      </c>
      <c r="I137" s="63"/>
    </row>
    <row r="138" spans="1:9" s="62" customFormat="1" ht="15">
      <c r="A138" s="75" t="s">
        <v>155</v>
      </c>
      <c r="B138" s="31"/>
      <c r="C138" s="47"/>
      <c r="D138" s="88">
        <v>39136.06</v>
      </c>
      <c r="E138" s="39">
        <f t="shared" si="1"/>
        <v>9.426060357908428</v>
      </c>
      <c r="F138" s="39">
        <f t="shared" si="0"/>
        <v>0.7855050298257024</v>
      </c>
      <c r="G138" s="12">
        <v>4151.9</v>
      </c>
      <c r="I138" s="63"/>
    </row>
    <row r="139" spans="1:9" s="62" customFormat="1" ht="15">
      <c r="A139" s="75" t="s">
        <v>156</v>
      </c>
      <c r="B139" s="31"/>
      <c r="C139" s="47"/>
      <c r="D139" s="88">
        <v>19594.85</v>
      </c>
      <c r="E139" s="39">
        <f t="shared" si="1"/>
        <v>4.719489872106746</v>
      </c>
      <c r="F139" s="39">
        <f t="shared" si="0"/>
        <v>0.3932908226755622</v>
      </c>
      <c r="G139" s="12">
        <v>4151.9</v>
      </c>
      <c r="I139" s="63"/>
    </row>
    <row r="140" spans="1:9" s="62" customFormat="1" ht="28.5" customHeight="1">
      <c r="A140" s="75" t="s">
        <v>157</v>
      </c>
      <c r="B140" s="31"/>
      <c r="C140" s="47"/>
      <c r="D140" s="88">
        <v>161778.34</v>
      </c>
      <c r="E140" s="39">
        <f t="shared" si="1"/>
        <v>38.96489318143501</v>
      </c>
      <c r="F140" s="39">
        <f t="shared" si="0"/>
        <v>3.2470744317862508</v>
      </c>
      <c r="G140" s="12">
        <v>4151.9</v>
      </c>
      <c r="I140" s="63"/>
    </row>
    <row r="141" spans="1:9" s="62" customFormat="1" ht="21" customHeight="1">
      <c r="A141" s="75" t="s">
        <v>159</v>
      </c>
      <c r="B141" s="31"/>
      <c r="C141" s="47"/>
      <c r="D141" s="88">
        <v>8285.97</v>
      </c>
      <c r="E141" s="39">
        <f t="shared" si="1"/>
        <v>1.995705580577567</v>
      </c>
      <c r="F141" s="39">
        <f t="shared" si="0"/>
        <v>0.16630879838146392</v>
      </c>
      <c r="G141" s="12">
        <v>4151.9</v>
      </c>
      <c r="I141" s="63"/>
    </row>
    <row r="142" spans="1:9" s="62" customFormat="1" ht="18" customHeight="1">
      <c r="A142" s="75" t="s">
        <v>160</v>
      </c>
      <c r="B142" s="82"/>
      <c r="C142" s="42"/>
      <c r="D142" s="91">
        <v>9418.98</v>
      </c>
      <c r="E142" s="39">
        <f t="shared" si="1"/>
        <v>2.268595101038079</v>
      </c>
      <c r="F142" s="39">
        <f t="shared" si="0"/>
        <v>0.18904959175317326</v>
      </c>
      <c r="G142" s="12">
        <v>4151.9</v>
      </c>
      <c r="I142" s="63"/>
    </row>
    <row r="143" spans="1:9" s="62" customFormat="1" ht="18" customHeight="1">
      <c r="A143" s="75" t="s">
        <v>161</v>
      </c>
      <c r="B143" s="82"/>
      <c r="C143" s="42"/>
      <c r="D143" s="91">
        <v>4714.29</v>
      </c>
      <c r="E143" s="39">
        <f t="shared" si="1"/>
        <v>1.1354536477275465</v>
      </c>
      <c r="F143" s="39">
        <f t="shared" si="0"/>
        <v>0.09462113731062888</v>
      </c>
      <c r="G143" s="12">
        <v>4151.9</v>
      </c>
      <c r="I143" s="63"/>
    </row>
    <row r="144" spans="1:9" s="62" customFormat="1" ht="18" customHeight="1">
      <c r="A144" s="75" t="s">
        <v>162</v>
      </c>
      <c r="B144" s="82"/>
      <c r="C144" s="42"/>
      <c r="D144" s="91">
        <v>335.79</v>
      </c>
      <c r="E144" s="39">
        <f t="shared" si="1"/>
        <v>0.08087622534261424</v>
      </c>
      <c r="F144" s="39">
        <f t="shared" si="0"/>
        <v>0.0067396854452178535</v>
      </c>
      <c r="G144" s="12">
        <v>4151.9</v>
      </c>
      <c r="I144" s="63"/>
    </row>
    <row r="145" spans="1:9" s="62" customFormat="1" ht="15">
      <c r="A145" s="75" t="s">
        <v>166</v>
      </c>
      <c r="B145" s="82"/>
      <c r="C145" s="42"/>
      <c r="D145" s="91">
        <v>272337.51</v>
      </c>
      <c r="E145" s="39">
        <f t="shared" si="1"/>
        <v>65.5934656422361</v>
      </c>
      <c r="F145" s="39">
        <f t="shared" si="0"/>
        <v>5.466122136853008</v>
      </c>
      <c r="G145" s="12">
        <v>4151.9</v>
      </c>
      <c r="I145" s="63"/>
    </row>
    <row r="146" spans="1:9" s="62" customFormat="1" ht="15">
      <c r="A146" s="75" t="s">
        <v>163</v>
      </c>
      <c r="B146" s="82"/>
      <c r="C146" s="42"/>
      <c r="D146" s="91">
        <v>36447.04</v>
      </c>
      <c r="E146" s="39">
        <f t="shared" si="1"/>
        <v>8.77840025048773</v>
      </c>
      <c r="F146" s="39">
        <f t="shared" si="0"/>
        <v>0.7315333542073108</v>
      </c>
      <c r="G146" s="12">
        <v>4151.9</v>
      </c>
      <c r="I146" s="63"/>
    </row>
    <row r="147" spans="1:9" s="62" customFormat="1" ht="15">
      <c r="A147" s="75" t="s">
        <v>91</v>
      </c>
      <c r="B147" s="31"/>
      <c r="C147" s="47"/>
      <c r="D147" s="88">
        <v>38653.49</v>
      </c>
      <c r="E147" s="39">
        <f t="shared" si="1"/>
        <v>9.309831643344012</v>
      </c>
      <c r="F147" s="39">
        <f t="shared" si="0"/>
        <v>0.775819303612001</v>
      </c>
      <c r="G147" s="12">
        <v>4151.9</v>
      </c>
      <c r="I147" s="63"/>
    </row>
    <row r="148" spans="1:9" s="62" customFormat="1" ht="15">
      <c r="A148" s="75" t="s">
        <v>164</v>
      </c>
      <c r="B148" s="31"/>
      <c r="C148" s="47"/>
      <c r="D148" s="88">
        <v>21037.14</v>
      </c>
      <c r="E148" s="39">
        <f t="shared" si="1"/>
        <v>5.066870589368723</v>
      </c>
      <c r="F148" s="39">
        <f t="shared" si="0"/>
        <v>0.42223921578072693</v>
      </c>
      <c r="G148" s="12">
        <v>4151.9</v>
      </c>
      <c r="I148" s="63"/>
    </row>
    <row r="149" spans="1:9" s="62" customFormat="1" ht="15">
      <c r="A149" s="75" t="s">
        <v>73</v>
      </c>
      <c r="B149" s="31"/>
      <c r="C149" s="47"/>
      <c r="D149" s="88">
        <v>8390.68</v>
      </c>
      <c r="E149" s="39">
        <f t="shared" si="1"/>
        <v>2.020925359473976</v>
      </c>
      <c r="F149" s="39">
        <f t="shared" si="0"/>
        <v>0.16841044662283133</v>
      </c>
      <c r="G149" s="12">
        <v>4151.9</v>
      </c>
      <c r="I149" s="63"/>
    </row>
    <row r="150" spans="1:9" s="62" customFormat="1" ht="15">
      <c r="A150" s="75" t="s">
        <v>165</v>
      </c>
      <c r="B150" s="31"/>
      <c r="C150" s="47"/>
      <c r="D150" s="88">
        <v>44021.16</v>
      </c>
      <c r="E150" s="39">
        <f t="shared" si="1"/>
        <v>10.602654206507866</v>
      </c>
      <c r="F150" s="39">
        <f t="shared" si="0"/>
        <v>0.8835545172089888</v>
      </c>
      <c r="G150" s="12">
        <v>4151.9</v>
      </c>
      <c r="I150" s="63"/>
    </row>
    <row r="151" spans="1:9" s="62" customFormat="1" ht="15">
      <c r="A151" s="75" t="s">
        <v>74</v>
      </c>
      <c r="B151" s="31"/>
      <c r="C151" s="47"/>
      <c r="D151" s="88">
        <v>120338.89</v>
      </c>
      <c r="E151" s="39">
        <f t="shared" si="1"/>
        <v>28.98405308413016</v>
      </c>
      <c r="F151" s="39">
        <f t="shared" si="0"/>
        <v>2.4153377570108465</v>
      </c>
      <c r="G151" s="12">
        <v>4151.9</v>
      </c>
      <c r="I151" s="63"/>
    </row>
    <row r="152" spans="1:9" s="62" customFormat="1" ht="15">
      <c r="A152" s="84" t="s">
        <v>87</v>
      </c>
      <c r="B152" s="85"/>
      <c r="C152" s="85"/>
      <c r="D152" s="92">
        <v>94840.57</v>
      </c>
      <c r="E152" s="39">
        <f t="shared" si="1"/>
        <v>22.842691297959973</v>
      </c>
      <c r="F152" s="39">
        <f t="shared" si="0"/>
        <v>1.9035576081633312</v>
      </c>
      <c r="G152" s="12">
        <v>4151.9</v>
      </c>
      <c r="I152" s="63"/>
    </row>
    <row r="153" spans="1:9" s="62" customFormat="1" ht="20.25" customHeight="1">
      <c r="A153" s="84" t="s">
        <v>168</v>
      </c>
      <c r="B153" s="85"/>
      <c r="C153" s="85"/>
      <c r="D153" s="92">
        <v>53506.3</v>
      </c>
      <c r="E153" s="39">
        <f t="shared" si="1"/>
        <v>12.887184180736533</v>
      </c>
      <c r="F153" s="39">
        <f t="shared" si="0"/>
        <v>1.0739320150613778</v>
      </c>
      <c r="G153" s="12">
        <v>4151.9</v>
      </c>
      <c r="I153" s="63"/>
    </row>
    <row r="154" spans="1:9" s="62" customFormat="1" ht="18.75" customHeight="1">
      <c r="A154" s="84" t="s">
        <v>169</v>
      </c>
      <c r="B154" s="85"/>
      <c r="C154" s="85"/>
      <c r="D154" s="92">
        <v>740920</v>
      </c>
      <c r="E154" s="39">
        <f t="shared" si="1"/>
        <v>178.45323827645177</v>
      </c>
      <c r="F154" s="39">
        <f t="shared" si="0"/>
        <v>14.871103189704314</v>
      </c>
      <c r="G154" s="12">
        <v>4151.9</v>
      </c>
      <c r="I154" s="63"/>
    </row>
    <row r="155" spans="1:9" s="62" customFormat="1" ht="21.75" customHeight="1">
      <c r="A155" s="84" t="s">
        <v>170</v>
      </c>
      <c r="B155" s="85"/>
      <c r="C155" s="85"/>
      <c r="D155" s="92">
        <v>1100000</v>
      </c>
      <c r="E155" s="39">
        <f t="shared" si="1"/>
        <v>264.9389436161758</v>
      </c>
      <c r="F155" s="39">
        <f t="shared" si="0"/>
        <v>22.07824530134798</v>
      </c>
      <c r="G155" s="12">
        <v>4151.9</v>
      </c>
      <c r="I155" s="63"/>
    </row>
    <row r="156" spans="1:9" s="62" customFormat="1" ht="12.75">
      <c r="A156" s="61"/>
      <c r="I156" s="63"/>
    </row>
    <row r="157" spans="1:9" s="62" customFormat="1" ht="13.5" thickBot="1">
      <c r="A157" s="61"/>
      <c r="I157" s="63"/>
    </row>
    <row r="158" spans="1:9" s="62" customFormat="1" ht="19.5" thickBot="1">
      <c r="A158" s="56" t="s">
        <v>71</v>
      </c>
      <c r="B158" s="57"/>
      <c r="C158" s="58"/>
      <c r="D158" s="64">
        <f>D125+D129</f>
        <v>4539216.766</v>
      </c>
      <c r="E158" s="64">
        <v>1093.98</v>
      </c>
      <c r="F158" s="76">
        <v>91.17</v>
      </c>
      <c r="I158" s="63"/>
    </row>
    <row r="159" spans="1:9" s="62" customFormat="1" ht="12.75">
      <c r="A159" s="61"/>
      <c r="I159" s="63"/>
    </row>
    <row r="160" spans="1:9" s="62" customFormat="1" ht="12.75">
      <c r="A160" s="61"/>
      <c r="I160" s="63"/>
    </row>
    <row r="161" spans="1:9" s="62" customFormat="1" ht="12.75">
      <c r="A161" s="61"/>
      <c r="I161" s="63"/>
    </row>
    <row r="162" spans="1:9" s="62" customFormat="1" ht="12.75">
      <c r="A162" s="61"/>
      <c r="I162" s="63"/>
    </row>
    <row r="163" spans="1:9" s="62" customFormat="1" ht="12.75">
      <c r="A163" s="61"/>
      <c r="I163" s="63"/>
    </row>
    <row r="164" spans="1:9" s="62" customFormat="1" ht="12.75">
      <c r="A164" s="61"/>
      <c r="I164" s="63"/>
    </row>
    <row r="165" spans="1:9" s="62" customFormat="1" ht="12.75">
      <c r="A165" s="61"/>
      <c r="I165" s="63"/>
    </row>
    <row r="166" spans="1:9" s="62" customFormat="1" ht="12.75">
      <c r="A166" s="61"/>
      <c r="I166" s="63"/>
    </row>
    <row r="167" spans="1:9" s="68" customFormat="1" ht="18.75">
      <c r="A167" s="65"/>
      <c r="B167" s="66"/>
      <c r="C167" s="67"/>
      <c r="D167" s="67"/>
      <c r="E167" s="67"/>
      <c r="F167" s="67"/>
      <c r="I167" s="69"/>
    </row>
    <row r="168" spans="1:9" s="59" customFormat="1" ht="19.5">
      <c r="A168" s="70"/>
      <c r="B168" s="71"/>
      <c r="C168" s="72"/>
      <c r="D168" s="72"/>
      <c r="E168" s="72"/>
      <c r="F168" s="72"/>
      <c r="I168" s="60"/>
    </row>
    <row r="169" spans="1:9" s="62" customFormat="1" ht="14.25">
      <c r="A169" s="111" t="s">
        <v>27</v>
      </c>
      <c r="B169" s="111"/>
      <c r="C169" s="111"/>
      <c r="D169" s="111"/>
      <c r="I169" s="63"/>
    </row>
    <row r="170" s="62" customFormat="1" ht="12.75">
      <c r="I170" s="63"/>
    </row>
    <row r="171" spans="1:9" s="62" customFormat="1" ht="12.75">
      <c r="A171" s="61" t="s">
        <v>28</v>
      </c>
      <c r="I171" s="63"/>
    </row>
    <row r="172" s="62" customFormat="1" ht="12.75">
      <c r="I172" s="63"/>
    </row>
    <row r="173" s="62" customFormat="1" ht="12.75">
      <c r="I173" s="63"/>
    </row>
    <row r="174" s="62" customFormat="1" ht="12.75">
      <c r="I174" s="63"/>
    </row>
    <row r="175" s="62" customFormat="1" ht="12.75">
      <c r="I175" s="63"/>
    </row>
    <row r="176" s="62" customFormat="1" ht="12.75">
      <c r="I176" s="63"/>
    </row>
    <row r="177" s="62" customFormat="1" ht="12.75">
      <c r="I177" s="63"/>
    </row>
    <row r="178" s="62" customFormat="1" ht="12.75">
      <c r="I178" s="63"/>
    </row>
    <row r="179" s="62" customFormat="1" ht="12.75">
      <c r="I179" s="63"/>
    </row>
    <row r="180" s="62" customFormat="1" ht="12.75">
      <c r="I180" s="63"/>
    </row>
    <row r="181" s="62" customFormat="1" ht="12.75">
      <c r="I181" s="63"/>
    </row>
    <row r="182" s="62" customFormat="1" ht="12.75">
      <c r="I182" s="63"/>
    </row>
    <row r="183" s="62" customFormat="1" ht="12.75">
      <c r="I183" s="63"/>
    </row>
    <row r="184" s="62" customFormat="1" ht="12.75">
      <c r="I184" s="63"/>
    </row>
    <row r="185" s="62" customFormat="1" ht="12.75">
      <c r="I185" s="63"/>
    </row>
    <row r="186" s="62" customFormat="1" ht="12.75">
      <c r="I186" s="63"/>
    </row>
    <row r="187" s="62" customFormat="1" ht="12.75">
      <c r="I187" s="63"/>
    </row>
    <row r="188" s="62" customFormat="1" ht="12.75">
      <c r="I188" s="63"/>
    </row>
    <row r="189" s="62" customFormat="1" ht="12.75">
      <c r="I189" s="63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69:D169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zoomScale="80" zoomScaleNormal="80" zoomScalePageLayoutView="0" workbookViewId="0" topLeftCell="A136">
      <selection activeCell="A1" sqref="A1:F15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12" t="s">
        <v>171</v>
      </c>
      <c r="B1" s="113"/>
      <c r="C1" s="113"/>
      <c r="D1" s="113"/>
      <c r="E1" s="113"/>
      <c r="F1" s="113"/>
    </row>
    <row r="2" spans="2:6" ht="12.75" customHeight="1">
      <c r="B2" s="114"/>
      <c r="C2" s="114"/>
      <c r="D2" s="114"/>
      <c r="E2" s="113"/>
      <c r="F2" s="113"/>
    </row>
    <row r="3" spans="1:6" ht="19.5" customHeight="1">
      <c r="A3" s="79" t="s">
        <v>93</v>
      </c>
      <c r="B3" s="114" t="s">
        <v>0</v>
      </c>
      <c r="C3" s="114"/>
      <c r="D3" s="114"/>
      <c r="E3" s="113"/>
      <c r="F3" s="113"/>
    </row>
    <row r="4" spans="2:6" ht="14.25" customHeight="1">
      <c r="B4" s="114" t="s">
        <v>172</v>
      </c>
      <c r="C4" s="114"/>
      <c r="D4" s="114"/>
      <c r="E4" s="113"/>
      <c r="F4" s="113"/>
    </row>
    <row r="5" spans="1:7" ht="35.25" customHeight="1">
      <c r="A5" s="115"/>
      <c r="B5" s="115"/>
      <c r="C5" s="115"/>
      <c r="D5" s="115"/>
      <c r="E5" s="115"/>
      <c r="F5" s="115"/>
      <c r="G5" s="3"/>
    </row>
    <row r="6" spans="1:7" ht="27" customHeight="1">
      <c r="A6" s="115" t="s">
        <v>94</v>
      </c>
      <c r="B6" s="115"/>
      <c r="C6" s="115"/>
      <c r="D6" s="115"/>
      <c r="E6" s="115"/>
      <c r="F6" s="115"/>
      <c r="G6" s="3"/>
    </row>
    <row r="7" spans="1:9" s="4" customFormat="1" ht="22.5" customHeight="1">
      <c r="A7" s="101" t="s">
        <v>1</v>
      </c>
      <c r="B7" s="101"/>
      <c r="C7" s="101"/>
      <c r="D7" s="101"/>
      <c r="E7" s="102"/>
      <c r="F7" s="102"/>
      <c r="I7" s="5"/>
    </row>
    <row r="8" spans="1:6" s="6" customFormat="1" ht="18.75" customHeight="1">
      <c r="A8" s="101" t="s">
        <v>96</v>
      </c>
      <c r="B8" s="101"/>
      <c r="C8" s="101"/>
      <c r="D8" s="101"/>
      <c r="E8" s="102"/>
      <c r="F8" s="102"/>
    </row>
    <row r="9" spans="1:6" s="7" customFormat="1" ht="17.25" customHeight="1">
      <c r="A9" s="103" t="s">
        <v>50</v>
      </c>
      <c r="B9" s="103"/>
      <c r="C9" s="103"/>
      <c r="D9" s="103"/>
      <c r="E9" s="104"/>
      <c r="F9" s="104"/>
    </row>
    <row r="10" spans="1:6" s="6" customFormat="1" ht="30" customHeight="1" thickBot="1">
      <c r="A10" s="105" t="s">
        <v>69</v>
      </c>
      <c r="B10" s="105"/>
      <c r="C10" s="105"/>
      <c r="D10" s="105"/>
      <c r="E10" s="106"/>
      <c r="F10" s="106"/>
    </row>
    <row r="11" spans="1:9" s="12" customFormat="1" ht="139.5" customHeight="1" thickBot="1">
      <c r="A11" s="8" t="s">
        <v>2</v>
      </c>
      <c r="B11" s="9" t="s">
        <v>3</v>
      </c>
      <c r="C11" s="10" t="s">
        <v>104</v>
      </c>
      <c r="D11" s="10" t="s">
        <v>32</v>
      </c>
      <c r="E11" s="10" t="s">
        <v>4</v>
      </c>
      <c r="F11" s="11" t="s">
        <v>5</v>
      </c>
      <c r="I11" s="13"/>
    </row>
    <row r="12" spans="1:9" s="19" customFormat="1" ht="12.75">
      <c r="A12" s="14">
        <v>1</v>
      </c>
      <c r="B12" s="15">
        <v>2</v>
      </c>
      <c r="C12" s="16">
        <v>3</v>
      </c>
      <c r="D12" s="16">
        <v>4</v>
      </c>
      <c r="E12" s="17">
        <v>5</v>
      </c>
      <c r="F12" s="18">
        <v>6</v>
      </c>
      <c r="I12" s="20"/>
    </row>
    <row r="13" spans="1:9" s="19" customFormat="1" ht="49.5" customHeight="1">
      <c r="A13" s="107" t="s">
        <v>6</v>
      </c>
      <c r="B13" s="108"/>
      <c r="C13" s="108"/>
      <c r="D13" s="108"/>
      <c r="E13" s="109"/>
      <c r="F13" s="110"/>
      <c r="I13" s="20"/>
    </row>
    <row r="14" spans="1:9" s="12" customFormat="1" ht="15">
      <c r="A14" s="21" t="s">
        <v>84</v>
      </c>
      <c r="B14" s="22" t="s">
        <v>7</v>
      </c>
      <c r="C14" s="24" t="s">
        <v>146</v>
      </c>
      <c r="D14" s="24">
        <f>E14*G14</f>
        <v>161425.872</v>
      </c>
      <c r="E14" s="23">
        <f>F14*12</f>
        <v>38.88</v>
      </c>
      <c r="F14" s="23">
        <f>F24+F26</f>
        <v>3.24</v>
      </c>
      <c r="G14" s="12">
        <v>4151.9</v>
      </c>
      <c r="H14" s="12">
        <v>1.07</v>
      </c>
      <c r="I14" s="13">
        <v>2.2363</v>
      </c>
    </row>
    <row r="15" spans="1:9" s="12" customFormat="1" ht="24" customHeight="1">
      <c r="A15" s="86" t="s">
        <v>63</v>
      </c>
      <c r="B15" s="87" t="s">
        <v>64</v>
      </c>
      <c r="C15" s="24"/>
      <c r="D15" s="24"/>
      <c r="E15" s="23"/>
      <c r="F15" s="23"/>
      <c r="G15" s="12">
        <v>4151.9</v>
      </c>
      <c r="I15" s="13"/>
    </row>
    <row r="16" spans="1:9" s="12" customFormat="1" ht="20.25" customHeight="1">
      <c r="A16" s="86" t="s">
        <v>65</v>
      </c>
      <c r="B16" s="87" t="s">
        <v>64</v>
      </c>
      <c r="C16" s="24"/>
      <c r="D16" s="24"/>
      <c r="E16" s="23"/>
      <c r="F16" s="23"/>
      <c r="G16" s="12">
        <v>4151.9</v>
      </c>
      <c r="I16" s="13"/>
    </row>
    <row r="17" spans="1:9" s="12" customFormat="1" ht="123.75" customHeight="1">
      <c r="A17" s="86" t="s">
        <v>97</v>
      </c>
      <c r="B17" s="87" t="s">
        <v>20</v>
      </c>
      <c r="C17" s="24"/>
      <c r="D17" s="24"/>
      <c r="E17" s="23"/>
      <c r="F17" s="23"/>
      <c r="G17" s="12">
        <v>4151.9</v>
      </c>
      <c r="I17" s="13"/>
    </row>
    <row r="18" spans="1:9" s="12" customFormat="1" ht="15">
      <c r="A18" s="86" t="s">
        <v>98</v>
      </c>
      <c r="B18" s="87" t="s">
        <v>64</v>
      </c>
      <c r="C18" s="24"/>
      <c r="D18" s="24"/>
      <c r="E18" s="23"/>
      <c r="F18" s="23"/>
      <c r="G18" s="12">
        <v>4151.9</v>
      </c>
      <c r="I18" s="13"/>
    </row>
    <row r="19" spans="1:9" s="12" customFormat="1" ht="15">
      <c r="A19" s="86" t="s">
        <v>99</v>
      </c>
      <c r="B19" s="87" t="s">
        <v>64</v>
      </c>
      <c r="C19" s="24"/>
      <c r="D19" s="24"/>
      <c r="E19" s="23"/>
      <c r="F19" s="23"/>
      <c r="G19" s="12">
        <v>4151.9</v>
      </c>
      <c r="I19" s="13"/>
    </row>
    <row r="20" spans="1:9" s="12" customFormat="1" ht="29.25" customHeight="1">
      <c r="A20" s="86" t="s">
        <v>100</v>
      </c>
      <c r="B20" s="87" t="s">
        <v>10</v>
      </c>
      <c r="C20" s="28"/>
      <c r="D20" s="28"/>
      <c r="E20" s="27"/>
      <c r="F20" s="27"/>
      <c r="G20" s="12">
        <v>4151.9</v>
      </c>
      <c r="I20" s="13"/>
    </row>
    <row r="21" spans="1:9" s="12" customFormat="1" ht="15">
      <c r="A21" s="86" t="s">
        <v>101</v>
      </c>
      <c r="B21" s="87" t="s">
        <v>12</v>
      </c>
      <c r="C21" s="28"/>
      <c r="D21" s="28"/>
      <c r="E21" s="27"/>
      <c r="F21" s="27"/>
      <c r="G21" s="12">
        <v>4151.9</v>
      </c>
      <c r="I21" s="13"/>
    </row>
    <row r="22" spans="1:9" s="12" customFormat="1" ht="15">
      <c r="A22" s="86" t="s">
        <v>102</v>
      </c>
      <c r="B22" s="87" t="s">
        <v>64</v>
      </c>
      <c r="C22" s="28"/>
      <c r="D22" s="28"/>
      <c r="E22" s="27"/>
      <c r="F22" s="27"/>
      <c r="G22" s="12">
        <v>4151.9</v>
      </c>
      <c r="I22" s="13"/>
    </row>
    <row r="23" spans="1:9" s="12" customFormat="1" ht="15">
      <c r="A23" s="86" t="s">
        <v>103</v>
      </c>
      <c r="B23" s="87" t="s">
        <v>15</v>
      </c>
      <c r="C23" s="28"/>
      <c r="D23" s="28"/>
      <c r="E23" s="27"/>
      <c r="F23" s="27"/>
      <c r="G23" s="12">
        <v>4151.9</v>
      </c>
      <c r="I23" s="13"/>
    </row>
    <row r="24" spans="1:9" s="12" customFormat="1" ht="15">
      <c r="A24" s="21" t="s">
        <v>83</v>
      </c>
      <c r="B24" s="29"/>
      <c r="C24" s="24"/>
      <c r="D24" s="24"/>
      <c r="E24" s="23"/>
      <c r="F24" s="23">
        <v>3.24</v>
      </c>
      <c r="G24" s="12">
        <v>4151.9</v>
      </c>
      <c r="I24" s="13"/>
    </row>
    <row r="25" spans="1:9" s="12" customFormat="1" ht="15">
      <c r="A25" s="25" t="s">
        <v>80</v>
      </c>
      <c r="B25" s="26" t="s">
        <v>64</v>
      </c>
      <c r="C25" s="28"/>
      <c r="D25" s="28"/>
      <c r="E25" s="27"/>
      <c r="F25" s="27">
        <v>0</v>
      </c>
      <c r="G25" s="12">
        <v>4151.9</v>
      </c>
      <c r="I25" s="13"/>
    </row>
    <row r="26" spans="1:9" s="12" customFormat="1" ht="15">
      <c r="A26" s="21" t="s">
        <v>83</v>
      </c>
      <c r="B26" s="29"/>
      <c r="C26" s="24"/>
      <c r="D26" s="24"/>
      <c r="E26" s="23"/>
      <c r="F26" s="23">
        <f>F25</f>
        <v>0</v>
      </c>
      <c r="G26" s="12">
        <v>4151.9</v>
      </c>
      <c r="I26" s="13"/>
    </row>
    <row r="27" spans="1:9" s="12" customFormat="1" ht="30">
      <c r="A27" s="21" t="s">
        <v>8</v>
      </c>
      <c r="B27" s="29" t="s">
        <v>9</v>
      </c>
      <c r="C27" s="24" t="s">
        <v>147</v>
      </c>
      <c r="D27" s="24">
        <f>E27*G27</f>
        <v>100143.82799999998</v>
      </c>
      <c r="E27" s="23">
        <f>F27*12</f>
        <v>24.119999999999997</v>
      </c>
      <c r="F27" s="23">
        <v>2.01</v>
      </c>
      <c r="G27" s="12">
        <v>4151.9</v>
      </c>
      <c r="H27" s="12">
        <v>1.07</v>
      </c>
      <c r="I27" s="13">
        <v>1.4659000000000002</v>
      </c>
    </row>
    <row r="28" spans="1:9" s="12" customFormat="1" ht="15">
      <c r="A28" s="86" t="s">
        <v>105</v>
      </c>
      <c r="B28" s="87" t="s">
        <v>9</v>
      </c>
      <c r="C28" s="24"/>
      <c r="D28" s="24"/>
      <c r="E28" s="23"/>
      <c r="F28" s="23"/>
      <c r="G28" s="12">
        <v>4151.9</v>
      </c>
      <c r="I28" s="13"/>
    </row>
    <row r="29" spans="1:9" s="12" customFormat="1" ht="15">
      <c r="A29" s="86" t="s">
        <v>106</v>
      </c>
      <c r="B29" s="87" t="s">
        <v>107</v>
      </c>
      <c r="C29" s="24"/>
      <c r="D29" s="24"/>
      <c r="E29" s="23"/>
      <c r="F29" s="23"/>
      <c r="G29" s="12">
        <v>4151.9</v>
      </c>
      <c r="I29" s="13"/>
    </row>
    <row r="30" spans="1:9" s="12" customFormat="1" ht="15">
      <c r="A30" s="86" t="s">
        <v>108</v>
      </c>
      <c r="B30" s="87" t="s">
        <v>109</v>
      </c>
      <c r="C30" s="24"/>
      <c r="D30" s="24"/>
      <c r="E30" s="23"/>
      <c r="F30" s="23"/>
      <c r="G30" s="12">
        <v>4151.9</v>
      </c>
      <c r="I30" s="13"/>
    </row>
    <row r="31" spans="1:9" s="12" customFormat="1" ht="15">
      <c r="A31" s="86" t="s">
        <v>66</v>
      </c>
      <c r="B31" s="87" t="s">
        <v>9</v>
      </c>
      <c r="C31" s="24"/>
      <c r="D31" s="24"/>
      <c r="E31" s="23"/>
      <c r="F31" s="23"/>
      <c r="G31" s="12">
        <v>4151.9</v>
      </c>
      <c r="I31" s="13"/>
    </row>
    <row r="32" spans="1:9" s="12" customFormat="1" ht="25.5">
      <c r="A32" s="86" t="s">
        <v>67</v>
      </c>
      <c r="B32" s="87" t="s">
        <v>10</v>
      </c>
      <c r="C32" s="24"/>
      <c r="D32" s="24"/>
      <c r="E32" s="23"/>
      <c r="F32" s="23"/>
      <c r="G32" s="12">
        <v>4151.9</v>
      </c>
      <c r="I32" s="13"/>
    </row>
    <row r="33" spans="1:9" s="12" customFormat="1" ht="15">
      <c r="A33" s="86" t="s">
        <v>110</v>
      </c>
      <c r="B33" s="87" t="s">
        <v>9</v>
      </c>
      <c r="C33" s="24"/>
      <c r="D33" s="24"/>
      <c r="E33" s="23"/>
      <c r="F33" s="23"/>
      <c r="G33" s="12">
        <v>4151.9</v>
      </c>
      <c r="I33" s="13"/>
    </row>
    <row r="34" spans="1:9" s="12" customFormat="1" ht="15">
      <c r="A34" s="86" t="s">
        <v>111</v>
      </c>
      <c r="B34" s="87" t="s">
        <v>9</v>
      </c>
      <c r="C34" s="24"/>
      <c r="D34" s="24"/>
      <c r="E34" s="23"/>
      <c r="F34" s="23"/>
      <c r="G34" s="12">
        <v>4151.9</v>
      </c>
      <c r="I34" s="13"/>
    </row>
    <row r="35" spans="1:9" s="12" customFormat="1" ht="25.5">
      <c r="A35" s="86" t="s">
        <v>112</v>
      </c>
      <c r="B35" s="87" t="s">
        <v>68</v>
      </c>
      <c r="C35" s="24"/>
      <c r="D35" s="24"/>
      <c r="E35" s="23"/>
      <c r="F35" s="23"/>
      <c r="G35" s="12">
        <v>4151.9</v>
      </c>
      <c r="I35" s="13"/>
    </row>
    <row r="36" spans="1:9" s="12" customFormat="1" ht="25.5">
      <c r="A36" s="86" t="s">
        <v>113</v>
      </c>
      <c r="B36" s="87" t="s">
        <v>10</v>
      </c>
      <c r="C36" s="24"/>
      <c r="D36" s="24"/>
      <c r="E36" s="23"/>
      <c r="F36" s="23"/>
      <c r="G36" s="12">
        <v>4151.9</v>
      </c>
      <c r="I36" s="13"/>
    </row>
    <row r="37" spans="1:9" s="12" customFormat="1" ht="25.5">
      <c r="A37" s="86" t="s">
        <v>114</v>
      </c>
      <c r="B37" s="87" t="s">
        <v>9</v>
      </c>
      <c r="C37" s="24"/>
      <c r="D37" s="24"/>
      <c r="E37" s="23"/>
      <c r="F37" s="23"/>
      <c r="G37" s="12">
        <v>4151.9</v>
      </c>
      <c r="I37" s="13"/>
    </row>
    <row r="38" spans="1:9" s="33" customFormat="1" ht="18.75" customHeight="1">
      <c r="A38" s="32" t="s">
        <v>11</v>
      </c>
      <c r="B38" s="22" t="s">
        <v>12</v>
      </c>
      <c r="C38" s="24" t="s">
        <v>146</v>
      </c>
      <c r="D38" s="24">
        <f>E38*G38</f>
        <v>41352.92399999999</v>
      </c>
      <c r="E38" s="23">
        <f>F38*12</f>
        <v>9.959999999999999</v>
      </c>
      <c r="F38" s="23">
        <v>0.83</v>
      </c>
      <c r="G38" s="12">
        <v>4151.9</v>
      </c>
      <c r="H38" s="12">
        <v>1.07</v>
      </c>
      <c r="I38" s="13">
        <v>0.5992000000000001</v>
      </c>
    </row>
    <row r="39" spans="1:9" s="12" customFormat="1" ht="21" customHeight="1">
      <c r="A39" s="32" t="s">
        <v>13</v>
      </c>
      <c r="B39" s="22" t="s">
        <v>14</v>
      </c>
      <c r="C39" s="24" t="s">
        <v>146</v>
      </c>
      <c r="D39" s="24">
        <f>E39*G39</f>
        <v>134521.56</v>
      </c>
      <c r="E39" s="23">
        <f>F39*12</f>
        <v>32.400000000000006</v>
      </c>
      <c r="F39" s="23">
        <v>2.7</v>
      </c>
      <c r="G39" s="12">
        <v>4151.9</v>
      </c>
      <c r="H39" s="12">
        <v>1.07</v>
      </c>
      <c r="I39" s="13">
        <v>1.9367</v>
      </c>
    </row>
    <row r="40" spans="1:9" s="12" customFormat="1" ht="18" customHeight="1">
      <c r="A40" s="32" t="s">
        <v>115</v>
      </c>
      <c r="B40" s="22" t="s">
        <v>9</v>
      </c>
      <c r="C40" s="24" t="s">
        <v>175</v>
      </c>
      <c r="D40" s="24">
        <v>0</v>
      </c>
      <c r="E40" s="23">
        <f>D40/G40</f>
        <v>0</v>
      </c>
      <c r="F40" s="23">
        <f>E40/12</f>
        <v>0</v>
      </c>
      <c r="G40" s="12">
        <v>4151.9</v>
      </c>
      <c r="I40" s="13"/>
    </row>
    <row r="41" spans="1:9" s="12" customFormat="1" ht="18.75" customHeight="1">
      <c r="A41" s="86" t="s">
        <v>116</v>
      </c>
      <c r="B41" s="87" t="s">
        <v>20</v>
      </c>
      <c r="C41" s="24"/>
      <c r="D41" s="24"/>
      <c r="E41" s="23"/>
      <c r="F41" s="23"/>
      <c r="G41" s="12">
        <v>4151.9</v>
      </c>
      <c r="I41" s="13"/>
    </row>
    <row r="42" spans="1:9" s="12" customFormat="1" ht="18" customHeight="1">
      <c r="A42" s="86" t="s">
        <v>117</v>
      </c>
      <c r="B42" s="87" t="s">
        <v>15</v>
      </c>
      <c r="C42" s="24"/>
      <c r="D42" s="24"/>
      <c r="E42" s="23"/>
      <c r="F42" s="23"/>
      <c r="G42" s="12">
        <v>4151.9</v>
      </c>
      <c r="I42" s="13"/>
    </row>
    <row r="43" spans="1:9" s="12" customFormat="1" ht="21.75" customHeight="1">
      <c r="A43" s="86" t="s">
        <v>118</v>
      </c>
      <c r="B43" s="87" t="s">
        <v>119</v>
      </c>
      <c r="C43" s="24"/>
      <c r="D43" s="24"/>
      <c r="E43" s="23"/>
      <c r="F43" s="23"/>
      <c r="G43" s="12">
        <v>4151.9</v>
      </c>
      <c r="I43" s="13"/>
    </row>
    <row r="44" spans="1:9" s="12" customFormat="1" ht="18" customHeight="1">
      <c r="A44" s="86" t="s">
        <v>120</v>
      </c>
      <c r="B44" s="87" t="s">
        <v>121</v>
      </c>
      <c r="C44" s="24"/>
      <c r="D44" s="24"/>
      <c r="E44" s="23"/>
      <c r="F44" s="23"/>
      <c r="G44" s="12">
        <v>4151.9</v>
      </c>
      <c r="I44" s="13"/>
    </row>
    <row r="45" spans="1:9" s="12" customFormat="1" ht="15.75" customHeight="1">
      <c r="A45" s="86" t="s">
        <v>122</v>
      </c>
      <c r="B45" s="87" t="s">
        <v>119</v>
      </c>
      <c r="C45" s="24"/>
      <c r="D45" s="24"/>
      <c r="E45" s="23"/>
      <c r="F45" s="23"/>
      <c r="G45" s="12">
        <v>4151.9</v>
      </c>
      <c r="I45" s="13"/>
    </row>
    <row r="46" spans="1:9" s="19" customFormat="1" ht="30">
      <c r="A46" s="32" t="s">
        <v>123</v>
      </c>
      <c r="B46" s="22" t="s">
        <v>7</v>
      </c>
      <c r="C46" s="24" t="s">
        <v>149</v>
      </c>
      <c r="D46" s="24">
        <v>2246.78</v>
      </c>
      <c r="E46" s="23">
        <f>D46/G46</f>
        <v>0.5411450179435922</v>
      </c>
      <c r="F46" s="23">
        <f>E46/12</f>
        <v>0.045095418161966015</v>
      </c>
      <c r="G46" s="12">
        <v>4151.9</v>
      </c>
      <c r="H46" s="12">
        <v>1.07</v>
      </c>
      <c r="I46" s="13">
        <v>0.032100000000000004</v>
      </c>
    </row>
    <row r="47" spans="1:10" s="19" customFormat="1" ht="53.25" customHeight="1">
      <c r="A47" s="32" t="s">
        <v>148</v>
      </c>
      <c r="B47" s="22" t="s">
        <v>7</v>
      </c>
      <c r="C47" s="24" t="s">
        <v>149</v>
      </c>
      <c r="D47" s="24">
        <v>16975.47</v>
      </c>
      <c r="E47" s="23">
        <f>D47/G47</f>
        <v>4.088602808352803</v>
      </c>
      <c r="F47" s="23">
        <f>E47/12</f>
        <v>0.3407169006960669</v>
      </c>
      <c r="G47" s="12">
        <v>4151.9</v>
      </c>
      <c r="H47" s="12">
        <v>1.07</v>
      </c>
      <c r="I47" s="13">
        <v>0.06420000000000001</v>
      </c>
      <c r="J47" s="19">
        <v>0.08</v>
      </c>
    </row>
    <row r="48" spans="1:9" s="19" customFormat="1" ht="30">
      <c r="A48" s="32" t="s">
        <v>21</v>
      </c>
      <c r="B48" s="22"/>
      <c r="C48" s="24" t="s">
        <v>176</v>
      </c>
      <c r="D48" s="24">
        <f>E48*G48</f>
        <v>9964.560000000001</v>
      </c>
      <c r="E48" s="23">
        <f>F48*12</f>
        <v>2.4000000000000004</v>
      </c>
      <c r="F48" s="23">
        <v>0.2</v>
      </c>
      <c r="G48" s="12">
        <v>4151.9</v>
      </c>
      <c r="H48" s="12">
        <v>1.07</v>
      </c>
      <c r="I48" s="13">
        <v>0.1391</v>
      </c>
    </row>
    <row r="49" spans="1:9" s="19" customFormat="1" ht="25.5">
      <c r="A49" s="73" t="s">
        <v>124</v>
      </c>
      <c r="B49" s="74" t="s">
        <v>81</v>
      </c>
      <c r="C49" s="24"/>
      <c r="D49" s="24"/>
      <c r="E49" s="23"/>
      <c r="F49" s="23"/>
      <c r="G49" s="12">
        <v>4151.9</v>
      </c>
      <c r="H49" s="12"/>
      <c r="I49" s="13"/>
    </row>
    <row r="50" spans="1:9" s="19" customFormat="1" ht="29.25" customHeight="1">
      <c r="A50" s="73" t="s">
        <v>125</v>
      </c>
      <c r="B50" s="74" t="s">
        <v>81</v>
      </c>
      <c r="C50" s="24"/>
      <c r="D50" s="24"/>
      <c r="E50" s="23"/>
      <c r="F50" s="23"/>
      <c r="G50" s="12">
        <v>4151.9</v>
      </c>
      <c r="H50" s="12"/>
      <c r="I50" s="13"/>
    </row>
    <row r="51" spans="1:9" s="19" customFormat="1" ht="15">
      <c r="A51" s="73" t="s">
        <v>126</v>
      </c>
      <c r="B51" s="74" t="s">
        <v>64</v>
      </c>
      <c r="C51" s="24"/>
      <c r="D51" s="24"/>
      <c r="E51" s="23"/>
      <c r="F51" s="23"/>
      <c r="G51" s="12">
        <v>4151.9</v>
      </c>
      <c r="H51" s="12"/>
      <c r="I51" s="13"/>
    </row>
    <row r="52" spans="1:9" s="19" customFormat="1" ht="15">
      <c r="A52" s="73" t="s">
        <v>127</v>
      </c>
      <c r="B52" s="74" t="s">
        <v>81</v>
      </c>
      <c r="C52" s="24"/>
      <c r="D52" s="24"/>
      <c r="E52" s="23"/>
      <c r="F52" s="23"/>
      <c r="G52" s="12">
        <v>4151.9</v>
      </c>
      <c r="H52" s="12"/>
      <c r="I52" s="13"/>
    </row>
    <row r="53" spans="1:9" s="19" customFormat="1" ht="25.5">
      <c r="A53" s="73" t="s">
        <v>128</v>
      </c>
      <c r="B53" s="74" t="s">
        <v>81</v>
      </c>
      <c r="C53" s="24"/>
      <c r="D53" s="24"/>
      <c r="E53" s="23"/>
      <c r="F53" s="23"/>
      <c r="G53" s="12">
        <v>4151.9</v>
      </c>
      <c r="H53" s="12"/>
      <c r="I53" s="13"/>
    </row>
    <row r="54" spans="1:9" s="19" customFormat="1" ht="15">
      <c r="A54" s="73" t="s">
        <v>129</v>
      </c>
      <c r="B54" s="74" t="s">
        <v>81</v>
      </c>
      <c r="C54" s="24"/>
      <c r="D54" s="24"/>
      <c r="E54" s="23"/>
      <c r="F54" s="23"/>
      <c r="G54" s="12">
        <v>4151.9</v>
      </c>
      <c r="H54" s="12"/>
      <c r="I54" s="13"/>
    </row>
    <row r="55" spans="1:9" s="19" customFormat="1" ht="25.5">
      <c r="A55" s="73" t="s">
        <v>130</v>
      </c>
      <c r="B55" s="74" t="s">
        <v>81</v>
      </c>
      <c r="C55" s="24"/>
      <c r="D55" s="24"/>
      <c r="E55" s="23"/>
      <c r="F55" s="23"/>
      <c r="G55" s="12">
        <v>4151.9</v>
      </c>
      <c r="H55" s="12"/>
      <c r="I55" s="13"/>
    </row>
    <row r="56" spans="1:9" s="19" customFormat="1" ht="17.25" customHeight="1">
      <c r="A56" s="73" t="s">
        <v>131</v>
      </c>
      <c r="B56" s="74" t="s">
        <v>81</v>
      </c>
      <c r="C56" s="24"/>
      <c r="D56" s="24"/>
      <c r="E56" s="23"/>
      <c r="F56" s="23"/>
      <c r="G56" s="12">
        <v>4151.9</v>
      </c>
      <c r="H56" s="12"/>
      <c r="I56" s="13"/>
    </row>
    <row r="57" spans="1:9" s="19" customFormat="1" ht="20.25" customHeight="1">
      <c r="A57" s="73" t="s">
        <v>132</v>
      </c>
      <c r="B57" s="74" t="s">
        <v>81</v>
      </c>
      <c r="C57" s="24"/>
      <c r="D57" s="24"/>
      <c r="E57" s="23"/>
      <c r="F57" s="23"/>
      <c r="G57" s="12">
        <v>4151.9</v>
      </c>
      <c r="H57" s="12"/>
      <c r="I57" s="13"/>
    </row>
    <row r="58" spans="1:9" s="12" customFormat="1" ht="18" customHeight="1">
      <c r="A58" s="32" t="s">
        <v>23</v>
      </c>
      <c r="B58" s="22" t="s">
        <v>24</v>
      </c>
      <c r="C58" s="24" t="s">
        <v>177</v>
      </c>
      <c r="D58" s="24">
        <f>E58*G58</f>
        <v>3487.596</v>
      </c>
      <c r="E58" s="23">
        <f>F58*12</f>
        <v>0.8400000000000001</v>
      </c>
      <c r="F58" s="23">
        <v>0.07</v>
      </c>
      <c r="G58" s="12">
        <v>4151.9</v>
      </c>
      <c r="H58" s="12">
        <v>1.07</v>
      </c>
      <c r="I58" s="13">
        <v>0.032100000000000004</v>
      </c>
    </row>
    <row r="59" spans="1:9" s="12" customFormat="1" ht="17.25" customHeight="1">
      <c r="A59" s="32" t="s">
        <v>25</v>
      </c>
      <c r="B59" s="35" t="s">
        <v>26</v>
      </c>
      <c r="C59" s="34" t="s">
        <v>177</v>
      </c>
      <c r="D59" s="24">
        <v>2192.2</v>
      </c>
      <c r="E59" s="23">
        <f>D59/G59</f>
        <v>0.5279992292685277</v>
      </c>
      <c r="F59" s="23">
        <f>E59/12</f>
        <v>0.04399993577237731</v>
      </c>
      <c r="G59" s="12">
        <v>4151.9</v>
      </c>
      <c r="H59" s="12">
        <v>1.07</v>
      </c>
      <c r="I59" s="13">
        <v>0.021400000000000002</v>
      </c>
    </row>
    <row r="60" spans="1:9" s="33" customFormat="1" ht="30">
      <c r="A60" s="32" t="s">
        <v>22</v>
      </c>
      <c r="B60" s="22"/>
      <c r="C60" s="34">
        <v>0</v>
      </c>
      <c r="D60" s="24">
        <v>0</v>
      </c>
      <c r="E60" s="23">
        <f>D60/G60</f>
        <v>0</v>
      </c>
      <c r="F60" s="23">
        <f>E60/12</f>
        <v>0</v>
      </c>
      <c r="G60" s="12">
        <v>4151.9</v>
      </c>
      <c r="H60" s="12">
        <v>1.07</v>
      </c>
      <c r="I60" s="13">
        <v>0.032100000000000004</v>
      </c>
    </row>
    <row r="61" spans="1:9" s="33" customFormat="1" ht="15">
      <c r="A61" s="32" t="s">
        <v>33</v>
      </c>
      <c r="B61" s="22"/>
      <c r="C61" s="23" t="s">
        <v>178</v>
      </c>
      <c r="D61" s="23">
        <f>D62+D63+D65+D66+D67+D68+D69+D70+D71+D72+D64+D73+D74</f>
        <v>49206.850000000006</v>
      </c>
      <c r="E61" s="23">
        <f>D61/G61</f>
        <v>11.851646234254199</v>
      </c>
      <c r="F61" s="23">
        <f>E61/12</f>
        <v>0.9876371861878499</v>
      </c>
      <c r="G61" s="12">
        <v>4151.9</v>
      </c>
      <c r="H61" s="12">
        <v>1.07</v>
      </c>
      <c r="I61" s="13">
        <v>1.2365789597283108</v>
      </c>
    </row>
    <row r="62" spans="1:9" s="19" customFormat="1" ht="15">
      <c r="A62" s="38" t="s">
        <v>36</v>
      </c>
      <c r="B62" s="30" t="s">
        <v>15</v>
      </c>
      <c r="C62" s="40"/>
      <c r="D62" s="40">
        <v>477.68</v>
      </c>
      <c r="E62" s="39"/>
      <c r="F62" s="39"/>
      <c r="G62" s="12">
        <v>4151.9</v>
      </c>
      <c r="H62" s="12">
        <v>1.07</v>
      </c>
      <c r="I62" s="13">
        <v>0.010700000000000001</v>
      </c>
    </row>
    <row r="63" spans="1:9" s="19" customFormat="1" ht="15">
      <c r="A63" s="38" t="s">
        <v>16</v>
      </c>
      <c r="B63" s="30" t="s">
        <v>20</v>
      </c>
      <c r="C63" s="40"/>
      <c r="D63" s="40">
        <v>1516.25</v>
      </c>
      <c r="E63" s="39"/>
      <c r="F63" s="39"/>
      <c r="G63" s="12">
        <v>4151.9</v>
      </c>
      <c r="H63" s="12">
        <v>1.07</v>
      </c>
      <c r="I63" s="13">
        <v>0.021400000000000002</v>
      </c>
    </row>
    <row r="64" spans="1:9" s="19" customFormat="1" ht="15">
      <c r="A64" s="38" t="s">
        <v>86</v>
      </c>
      <c r="B64" s="48" t="s">
        <v>15</v>
      </c>
      <c r="C64" s="40"/>
      <c r="D64" s="40">
        <v>2701.85</v>
      </c>
      <c r="E64" s="39"/>
      <c r="F64" s="39"/>
      <c r="G64" s="12">
        <v>4151.9</v>
      </c>
      <c r="H64" s="12"/>
      <c r="I64" s="13"/>
    </row>
    <row r="65" spans="1:9" s="19" customFormat="1" ht="15">
      <c r="A65" s="38" t="s">
        <v>42</v>
      </c>
      <c r="B65" s="30" t="s">
        <v>15</v>
      </c>
      <c r="C65" s="40"/>
      <c r="D65" s="40">
        <v>2889.51</v>
      </c>
      <c r="E65" s="39"/>
      <c r="F65" s="39"/>
      <c r="G65" s="12">
        <v>4151.9</v>
      </c>
      <c r="H65" s="12">
        <v>1.07</v>
      </c>
      <c r="I65" s="13">
        <v>0.042800000000000005</v>
      </c>
    </row>
    <row r="66" spans="1:9" s="19" customFormat="1" ht="15">
      <c r="A66" s="38" t="s">
        <v>17</v>
      </c>
      <c r="B66" s="30" t="s">
        <v>15</v>
      </c>
      <c r="C66" s="40"/>
      <c r="D66" s="40">
        <v>8588.18</v>
      </c>
      <c r="E66" s="39"/>
      <c r="F66" s="39"/>
      <c r="G66" s="12">
        <v>4151.9</v>
      </c>
      <c r="H66" s="12">
        <v>1.07</v>
      </c>
      <c r="I66" s="13">
        <v>0.12840000000000001</v>
      </c>
    </row>
    <row r="67" spans="1:9" s="19" customFormat="1" ht="15">
      <c r="A67" s="38" t="s">
        <v>18</v>
      </c>
      <c r="B67" s="30" t="s">
        <v>15</v>
      </c>
      <c r="C67" s="40"/>
      <c r="D67" s="40">
        <v>1010.85</v>
      </c>
      <c r="E67" s="39"/>
      <c r="F67" s="39"/>
      <c r="G67" s="12">
        <v>4151.9</v>
      </c>
      <c r="H67" s="12">
        <v>1.07</v>
      </c>
      <c r="I67" s="13">
        <v>0.010700000000000001</v>
      </c>
    </row>
    <row r="68" spans="1:9" s="19" customFormat="1" ht="15">
      <c r="A68" s="38" t="s">
        <v>40</v>
      </c>
      <c r="B68" s="30" t="s">
        <v>15</v>
      </c>
      <c r="C68" s="40"/>
      <c r="D68" s="40">
        <v>1444.71</v>
      </c>
      <c r="E68" s="39"/>
      <c r="F68" s="39"/>
      <c r="G68" s="12">
        <v>4151.9</v>
      </c>
      <c r="H68" s="12">
        <v>1.07</v>
      </c>
      <c r="I68" s="13">
        <v>0.021400000000000002</v>
      </c>
    </row>
    <row r="69" spans="1:9" s="19" customFormat="1" ht="21" customHeight="1">
      <c r="A69" s="38" t="s">
        <v>41</v>
      </c>
      <c r="B69" s="30" t="s">
        <v>20</v>
      </c>
      <c r="C69" s="40"/>
      <c r="D69" s="40">
        <v>5779.04</v>
      </c>
      <c r="E69" s="39"/>
      <c r="F69" s="39"/>
      <c r="G69" s="12">
        <v>4151.9</v>
      </c>
      <c r="H69" s="12">
        <v>1.07</v>
      </c>
      <c r="I69" s="13">
        <v>0.08560000000000001</v>
      </c>
    </row>
    <row r="70" spans="1:9" s="19" customFormat="1" ht="25.5">
      <c r="A70" s="38" t="s">
        <v>19</v>
      </c>
      <c r="B70" s="30" t="s">
        <v>15</v>
      </c>
      <c r="C70" s="40"/>
      <c r="D70" s="40">
        <v>3966.79</v>
      </c>
      <c r="E70" s="39"/>
      <c r="F70" s="39"/>
      <c r="G70" s="12">
        <v>4151.9</v>
      </c>
      <c r="H70" s="12">
        <v>1.07</v>
      </c>
      <c r="I70" s="13">
        <v>0.053500000000000006</v>
      </c>
    </row>
    <row r="71" spans="1:9" s="19" customFormat="1" ht="25.5">
      <c r="A71" s="38" t="s">
        <v>92</v>
      </c>
      <c r="B71" s="30" t="s">
        <v>15</v>
      </c>
      <c r="C71" s="40"/>
      <c r="D71" s="40">
        <v>9934.97</v>
      </c>
      <c r="E71" s="39"/>
      <c r="F71" s="39"/>
      <c r="G71" s="12">
        <v>4151.9</v>
      </c>
      <c r="H71" s="12">
        <v>1.07</v>
      </c>
      <c r="I71" s="13">
        <v>0.010700000000000001</v>
      </c>
    </row>
    <row r="72" spans="1:9" s="19" customFormat="1" ht="22.5" customHeight="1">
      <c r="A72" s="75" t="s">
        <v>158</v>
      </c>
      <c r="B72" s="82" t="s">
        <v>46</v>
      </c>
      <c r="C72" s="47"/>
      <c r="D72" s="88">
        <v>0</v>
      </c>
      <c r="E72" s="39"/>
      <c r="F72" s="39"/>
      <c r="G72" s="12">
        <v>4151.9</v>
      </c>
      <c r="H72" s="12">
        <v>1.07</v>
      </c>
      <c r="I72" s="13">
        <v>0.48757895972831067</v>
      </c>
    </row>
    <row r="73" spans="1:9" s="19" customFormat="1" ht="29.25" customHeight="1">
      <c r="A73" s="38" t="s">
        <v>133</v>
      </c>
      <c r="B73" s="48" t="s">
        <v>45</v>
      </c>
      <c r="C73" s="40"/>
      <c r="D73" s="40">
        <v>5823.86</v>
      </c>
      <c r="E73" s="39"/>
      <c r="F73" s="39"/>
      <c r="G73" s="12">
        <v>4151.9</v>
      </c>
      <c r="H73" s="12">
        <v>1.07</v>
      </c>
      <c r="I73" s="13">
        <v>0</v>
      </c>
    </row>
    <row r="74" spans="1:9" s="19" customFormat="1" ht="20.25" customHeight="1">
      <c r="A74" s="38" t="s">
        <v>186</v>
      </c>
      <c r="B74" s="74" t="s">
        <v>15</v>
      </c>
      <c r="C74" s="40"/>
      <c r="D74" s="40">
        <v>5073.16</v>
      </c>
      <c r="E74" s="39"/>
      <c r="F74" s="39"/>
      <c r="G74" s="12">
        <v>4151.9</v>
      </c>
      <c r="H74" s="12">
        <v>1.07</v>
      </c>
      <c r="I74" s="13">
        <v>0</v>
      </c>
    </row>
    <row r="75" spans="1:9" s="19" customFormat="1" ht="30">
      <c r="A75" s="32" t="s">
        <v>78</v>
      </c>
      <c r="B75" s="30"/>
      <c r="C75" s="24" t="s">
        <v>179</v>
      </c>
      <c r="D75" s="24">
        <f>D76+D77+D78+D79</f>
        <v>1926.35</v>
      </c>
      <c r="E75" s="23">
        <f>D75/G75</f>
        <v>0.46396830366820013</v>
      </c>
      <c r="F75" s="23">
        <f>E75/12</f>
        <v>0.038664025305683344</v>
      </c>
      <c r="G75" s="12">
        <v>4151.9</v>
      </c>
      <c r="H75" s="12"/>
      <c r="I75" s="13"/>
    </row>
    <row r="76" spans="1:9" s="19" customFormat="1" ht="32.25" customHeight="1">
      <c r="A76" s="73" t="s">
        <v>150</v>
      </c>
      <c r="B76" s="74" t="s">
        <v>44</v>
      </c>
      <c r="C76" s="24"/>
      <c r="D76" s="28">
        <v>1926.35</v>
      </c>
      <c r="E76" s="27"/>
      <c r="F76" s="27"/>
      <c r="G76" s="12"/>
      <c r="H76" s="12"/>
      <c r="I76" s="13"/>
    </row>
    <row r="77" spans="1:9" s="19" customFormat="1" ht="36" customHeight="1">
      <c r="A77" s="38" t="s">
        <v>133</v>
      </c>
      <c r="B77" s="48" t="s">
        <v>46</v>
      </c>
      <c r="C77" s="24"/>
      <c r="D77" s="28">
        <v>0</v>
      </c>
      <c r="E77" s="27"/>
      <c r="F77" s="27"/>
      <c r="G77" s="12">
        <v>4151.9</v>
      </c>
      <c r="H77" s="12"/>
      <c r="I77" s="13"/>
    </row>
    <row r="78" spans="1:9" s="19" customFormat="1" ht="19.5" customHeight="1">
      <c r="A78" s="73" t="s">
        <v>134</v>
      </c>
      <c r="B78" s="48" t="s">
        <v>45</v>
      </c>
      <c r="C78" s="24"/>
      <c r="D78" s="28">
        <v>0</v>
      </c>
      <c r="E78" s="27"/>
      <c r="F78" s="27"/>
      <c r="G78" s="12">
        <v>4151.9</v>
      </c>
      <c r="H78" s="12"/>
      <c r="I78" s="13"/>
    </row>
    <row r="79" spans="1:9" s="19" customFormat="1" ht="15">
      <c r="A79" s="38" t="s">
        <v>135</v>
      </c>
      <c r="B79" s="48" t="s">
        <v>15</v>
      </c>
      <c r="C79" s="24"/>
      <c r="D79" s="28">
        <v>0</v>
      </c>
      <c r="E79" s="27"/>
      <c r="F79" s="27"/>
      <c r="G79" s="12">
        <v>4151.9</v>
      </c>
      <c r="H79" s="12"/>
      <c r="I79" s="13"/>
    </row>
    <row r="80" spans="1:9" s="19" customFormat="1" ht="30">
      <c r="A80" s="32" t="s">
        <v>35</v>
      </c>
      <c r="B80" s="30"/>
      <c r="C80" s="23" t="s">
        <v>180</v>
      </c>
      <c r="D80" s="23">
        <v>0</v>
      </c>
      <c r="E80" s="23">
        <f>D80/G80</f>
        <v>0</v>
      </c>
      <c r="F80" s="23">
        <f>E80/12</f>
        <v>0</v>
      </c>
      <c r="G80" s="12">
        <v>4151.9</v>
      </c>
      <c r="H80" s="12">
        <v>1.07</v>
      </c>
      <c r="I80" s="13">
        <v>0.06420000000000001</v>
      </c>
    </row>
    <row r="81" spans="1:9" s="19" customFormat="1" ht="21" customHeight="1">
      <c r="A81" s="38" t="s">
        <v>136</v>
      </c>
      <c r="B81" s="30" t="s">
        <v>15</v>
      </c>
      <c r="C81" s="24"/>
      <c r="D81" s="28">
        <v>0</v>
      </c>
      <c r="E81" s="23"/>
      <c r="F81" s="23"/>
      <c r="G81" s="12">
        <v>4151.9</v>
      </c>
      <c r="H81" s="12"/>
      <c r="I81" s="13"/>
    </row>
    <row r="82" spans="1:9" s="19" customFormat="1" ht="21" customHeight="1">
      <c r="A82" s="73" t="s">
        <v>137</v>
      </c>
      <c r="B82" s="48" t="s">
        <v>46</v>
      </c>
      <c r="C82" s="24"/>
      <c r="D82" s="28">
        <v>0</v>
      </c>
      <c r="E82" s="23"/>
      <c r="F82" s="23"/>
      <c r="G82" s="12">
        <v>4151.9</v>
      </c>
      <c r="H82" s="12"/>
      <c r="I82" s="13"/>
    </row>
    <row r="83" spans="1:9" s="19" customFormat="1" ht="21.75" customHeight="1">
      <c r="A83" s="38" t="s">
        <v>138</v>
      </c>
      <c r="B83" s="48" t="s">
        <v>45</v>
      </c>
      <c r="C83" s="93"/>
      <c r="D83" s="89">
        <v>0</v>
      </c>
      <c r="E83" s="39"/>
      <c r="F83" s="39"/>
      <c r="G83" s="12">
        <v>4151.9</v>
      </c>
      <c r="H83" s="12"/>
      <c r="I83" s="13"/>
    </row>
    <row r="84" spans="1:9" s="19" customFormat="1" ht="25.5">
      <c r="A84" s="38" t="s">
        <v>139</v>
      </c>
      <c r="B84" s="48" t="s">
        <v>45</v>
      </c>
      <c r="C84" s="93"/>
      <c r="D84" s="89">
        <f>E84*G84</f>
        <v>0</v>
      </c>
      <c r="E84" s="39"/>
      <c r="F84" s="39"/>
      <c r="G84" s="12">
        <v>4151.9</v>
      </c>
      <c r="H84" s="12">
        <v>1.07</v>
      </c>
      <c r="I84" s="13">
        <v>0</v>
      </c>
    </row>
    <row r="85" spans="1:9" s="19" customFormat="1" ht="31.5" customHeight="1">
      <c r="A85" s="32" t="s">
        <v>140</v>
      </c>
      <c r="B85" s="30"/>
      <c r="C85" s="23" t="s">
        <v>181</v>
      </c>
      <c r="D85" s="23">
        <f>D86+D87+D88++D89+D91</f>
        <v>16143.039999999999</v>
      </c>
      <c r="E85" s="23">
        <f>D85/G85</f>
        <v>3.888109058503336</v>
      </c>
      <c r="F85" s="23">
        <f>E85/12</f>
        <v>0.32400908820861135</v>
      </c>
      <c r="G85" s="12">
        <v>4151.9</v>
      </c>
      <c r="H85" s="12">
        <v>1.07</v>
      </c>
      <c r="I85" s="13">
        <v>0.18190000000000003</v>
      </c>
    </row>
    <row r="86" spans="1:9" s="19" customFormat="1" ht="18" customHeight="1">
      <c r="A86" s="38" t="s">
        <v>34</v>
      </c>
      <c r="B86" s="30" t="s">
        <v>7</v>
      </c>
      <c r="C86" s="40"/>
      <c r="D86" s="40">
        <v>0</v>
      </c>
      <c r="E86" s="39"/>
      <c r="F86" s="39"/>
      <c r="G86" s="12">
        <v>4151.9</v>
      </c>
      <c r="H86" s="12">
        <v>1.07</v>
      </c>
      <c r="I86" s="13">
        <v>0.021400000000000002</v>
      </c>
    </row>
    <row r="87" spans="1:9" s="19" customFormat="1" ht="42" customHeight="1">
      <c r="A87" s="38" t="s">
        <v>141</v>
      </c>
      <c r="B87" s="30" t="s">
        <v>15</v>
      </c>
      <c r="C87" s="40"/>
      <c r="D87" s="40">
        <v>10068.24</v>
      </c>
      <c r="E87" s="39"/>
      <c r="F87" s="39"/>
      <c r="G87" s="12">
        <v>4151.9</v>
      </c>
      <c r="H87" s="12">
        <v>1.07</v>
      </c>
      <c r="I87" s="13">
        <v>0.14980000000000002</v>
      </c>
    </row>
    <row r="88" spans="1:9" s="19" customFormat="1" ht="41.25" customHeight="1">
      <c r="A88" s="38" t="s">
        <v>142</v>
      </c>
      <c r="B88" s="30" t="s">
        <v>15</v>
      </c>
      <c r="C88" s="40"/>
      <c r="D88" s="40">
        <v>1006.81</v>
      </c>
      <c r="E88" s="39"/>
      <c r="F88" s="39"/>
      <c r="G88" s="12">
        <v>4151.9</v>
      </c>
      <c r="H88" s="12">
        <v>1.07</v>
      </c>
      <c r="I88" s="13">
        <v>0.010700000000000001</v>
      </c>
    </row>
    <row r="89" spans="1:9" s="19" customFormat="1" ht="27.75" customHeight="1">
      <c r="A89" s="38" t="s">
        <v>49</v>
      </c>
      <c r="B89" s="30" t="s">
        <v>10</v>
      </c>
      <c r="C89" s="40"/>
      <c r="D89" s="40">
        <v>5067.99</v>
      </c>
      <c r="E89" s="39"/>
      <c r="F89" s="39"/>
      <c r="G89" s="12">
        <v>4151.9</v>
      </c>
      <c r="H89" s="12">
        <v>1.07</v>
      </c>
      <c r="I89" s="13">
        <v>0</v>
      </c>
    </row>
    <row r="90" spans="1:9" s="19" customFormat="1" ht="18.75" customHeight="1">
      <c r="A90" s="38" t="s">
        <v>37</v>
      </c>
      <c r="B90" s="48" t="s">
        <v>143</v>
      </c>
      <c r="C90" s="40"/>
      <c r="D90" s="40">
        <f>E90*G90</f>
        <v>0</v>
      </c>
      <c r="E90" s="39"/>
      <c r="F90" s="39"/>
      <c r="G90" s="12">
        <v>4151.9</v>
      </c>
      <c r="H90" s="12">
        <v>1.07</v>
      </c>
      <c r="I90" s="13">
        <v>0</v>
      </c>
    </row>
    <row r="91" spans="1:9" s="19" customFormat="1" ht="56.25" customHeight="1">
      <c r="A91" s="38" t="s">
        <v>144</v>
      </c>
      <c r="B91" s="48" t="s">
        <v>81</v>
      </c>
      <c r="C91" s="40"/>
      <c r="D91" s="40">
        <f>E91*G91</f>
        <v>0</v>
      </c>
      <c r="E91" s="39"/>
      <c r="F91" s="39"/>
      <c r="G91" s="12">
        <v>4151.9</v>
      </c>
      <c r="H91" s="12">
        <v>1.07</v>
      </c>
      <c r="I91" s="13">
        <v>0</v>
      </c>
    </row>
    <row r="92" spans="1:9" s="12" customFormat="1" ht="28.5" customHeight="1">
      <c r="A92" s="32" t="s">
        <v>39</v>
      </c>
      <c r="B92" s="22"/>
      <c r="C92" s="23" t="s">
        <v>182</v>
      </c>
      <c r="D92" s="23">
        <f>D93+D94</f>
        <v>18901.87</v>
      </c>
      <c r="E92" s="23">
        <f>D92/G92</f>
        <v>4.552583154700258</v>
      </c>
      <c r="F92" s="23">
        <f>E92/12</f>
        <v>0.37938192955835487</v>
      </c>
      <c r="G92" s="12">
        <v>4151.9</v>
      </c>
      <c r="H92" s="12">
        <v>1.07</v>
      </c>
      <c r="I92" s="13">
        <v>0.021400000000000002</v>
      </c>
    </row>
    <row r="93" spans="1:9" s="12" customFormat="1" ht="46.5" customHeight="1">
      <c r="A93" s="73" t="s">
        <v>145</v>
      </c>
      <c r="B93" s="48" t="s">
        <v>20</v>
      </c>
      <c r="C93" s="28"/>
      <c r="D93" s="28">
        <v>18901.87</v>
      </c>
      <c r="E93" s="27"/>
      <c r="F93" s="27"/>
      <c r="G93" s="12">
        <v>4151.9</v>
      </c>
      <c r="I93" s="13"/>
    </row>
    <row r="94" spans="1:9" s="19" customFormat="1" ht="31.5" customHeight="1">
      <c r="A94" s="73" t="s">
        <v>174</v>
      </c>
      <c r="B94" s="48" t="s">
        <v>81</v>
      </c>
      <c r="C94" s="40"/>
      <c r="D94" s="40">
        <v>0</v>
      </c>
      <c r="E94" s="39"/>
      <c r="F94" s="39"/>
      <c r="G94" s="12">
        <v>4151.9</v>
      </c>
      <c r="H94" s="12">
        <v>1.07</v>
      </c>
      <c r="I94" s="13">
        <v>0.021400000000000002</v>
      </c>
    </row>
    <row r="95" spans="1:9" s="19" customFormat="1" ht="15" hidden="1">
      <c r="A95" s="38"/>
      <c r="B95" s="30"/>
      <c r="C95" s="40"/>
      <c r="D95" s="40"/>
      <c r="E95" s="39"/>
      <c r="F95" s="39"/>
      <c r="G95" s="12">
        <v>4151.9</v>
      </c>
      <c r="H95" s="12"/>
      <c r="I95" s="13"/>
    </row>
    <row r="96" spans="1:9" s="12" customFormat="1" ht="15" hidden="1">
      <c r="A96" s="32" t="s">
        <v>38</v>
      </c>
      <c r="B96" s="22"/>
      <c r="C96" s="23"/>
      <c r="D96" s="23">
        <f>D97+D98+D99+D100</f>
        <v>0</v>
      </c>
      <c r="E96" s="23">
        <f>E97+E98+E99+E100</f>
        <v>0</v>
      </c>
      <c r="F96" s="23">
        <f>F97+F98+F99+F100</f>
        <v>0</v>
      </c>
      <c r="G96" s="12">
        <v>4151.9</v>
      </c>
      <c r="H96" s="12">
        <v>1.07</v>
      </c>
      <c r="I96" s="13">
        <v>0.14980000000000002</v>
      </c>
    </row>
    <row r="97" spans="1:9" s="19" customFormat="1" ht="15" hidden="1">
      <c r="A97" s="38"/>
      <c r="B97" s="30"/>
      <c r="C97" s="40"/>
      <c r="D97" s="40"/>
      <c r="E97" s="39"/>
      <c r="F97" s="39"/>
      <c r="G97" s="12">
        <v>4151.9</v>
      </c>
      <c r="H97" s="12"/>
      <c r="I97" s="13"/>
    </row>
    <row r="98" spans="1:9" s="19" customFormat="1" ht="15" hidden="1">
      <c r="A98" s="38"/>
      <c r="B98" s="30"/>
      <c r="C98" s="40"/>
      <c r="D98" s="40"/>
      <c r="E98" s="39"/>
      <c r="F98" s="39"/>
      <c r="G98" s="12">
        <v>4151.9</v>
      </c>
      <c r="H98" s="12"/>
      <c r="I98" s="13"/>
    </row>
    <row r="99" spans="1:9" s="19" customFormat="1" ht="25.5" customHeight="1" hidden="1">
      <c r="A99" s="38"/>
      <c r="B99" s="30"/>
      <c r="C99" s="40"/>
      <c r="D99" s="40"/>
      <c r="E99" s="39"/>
      <c r="F99" s="39"/>
      <c r="G99" s="12">
        <v>4151.9</v>
      </c>
      <c r="H99" s="12"/>
      <c r="I99" s="13"/>
    </row>
    <row r="100" spans="1:9" s="19" customFormat="1" ht="25.5" customHeight="1" hidden="1">
      <c r="A100" s="38"/>
      <c r="B100" s="30"/>
      <c r="C100" s="47"/>
      <c r="D100" s="40"/>
      <c r="E100" s="42"/>
      <c r="F100" s="42"/>
      <c r="G100" s="12">
        <v>4151.9</v>
      </c>
      <c r="H100" s="12"/>
      <c r="I100" s="13"/>
    </row>
    <row r="101" spans="1:9" s="12" customFormat="1" ht="30" hidden="1">
      <c r="A101" s="44" t="s">
        <v>31</v>
      </c>
      <c r="B101" s="22" t="s">
        <v>10</v>
      </c>
      <c r="C101" s="36"/>
      <c r="D101" s="36">
        <f>E101*G101</f>
        <v>0</v>
      </c>
      <c r="E101" s="36">
        <f>F101*12</f>
        <v>0</v>
      </c>
      <c r="F101" s="37">
        <v>0</v>
      </c>
      <c r="G101" s="12">
        <v>4151.9</v>
      </c>
      <c r="I101" s="13"/>
    </row>
    <row r="102" spans="1:9" s="12" customFormat="1" ht="18.75" hidden="1">
      <c r="A102" s="45" t="s">
        <v>29</v>
      </c>
      <c r="B102" s="35"/>
      <c r="C102" s="36"/>
      <c r="D102" s="36"/>
      <c r="E102" s="36"/>
      <c r="F102" s="37"/>
      <c r="G102" s="12">
        <v>4151.9</v>
      </c>
      <c r="I102" s="13"/>
    </row>
    <row r="103" spans="1:9" s="19" customFormat="1" ht="15" hidden="1">
      <c r="A103" s="38" t="s">
        <v>51</v>
      </c>
      <c r="B103" s="30"/>
      <c r="C103" s="40"/>
      <c r="D103" s="40"/>
      <c r="E103" s="39"/>
      <c r="F103" s="41"/>
      <c r="G103" s="12">
        <v>4151.9</v>
      </c>
      <c r="I103" s="20"/>
    </row>
    <row r="104" spans="1:9" s="19" customFormat="1" ht="15" hidden="1">
      <c r="A104" s="38" t="s">
        <v>52</v>
      </c>
      <c r="B104" s="30"/>
      <c r="C104" s="40"/>
      <c r="D104" s="40"/>
      <c r="E104" s="39"/>
      <c r="F104" s="41"/>
      <c r="G104" s="12">
        <v>4151.9</v>
      </c>
      <c r="I104" s="20"/>
    </row>
    <row r="105" spans="1:9" s="19" customFormat="1" ht="15" hidden="1">
      <c r="A105" s="38" t="s">
        <v>53</v>
      </c>
      <c r="B105" s="30"/>
      <c r="C105" s="40"/>
      <c r="D105" s="40"/>
      <c r="E105" s="39"/>
      <c r="F105" s="41"/>
      <c r="G105" s="12">
        <v>4151.9</v>
      </c>
      <c r="I105" s="20"/>
    </row>
    <row r="106" spans="1:9" s="19" customFormat="1" ht="15" hidden="1">
      <c r="A106" s="38" t="s">
        <v>54</v>
      </c>
      <c r="B106" s="30"/>
      <c r="C106" s="40"/>
      <c r="D106" s="40"/>
      <c r="E106" s="39"/>
      <c r="F106" s="41"/>
      <c r="G106" s="12">
        <v>4151.9</v>
      </c>
      <c r="I106" s="20"/>
    </row>
    <row r="107" spans="1:9" s="19" customFormat="1" ht="15" hidden="1">
      <c r="A107" s="38" t="s">
        <v>55</v>
      </c>
      <c r="B107" s="30"/>
      <c r="C107" s="40"/>
      <c r="D107" s="40"/>
      <c r="E107" s="39"/>
      <c r="F107" s="41"/>
      <c r="G107" s="12">
        <v>4151.9</v>
      </c>
      <c r="I107" s="20"/>
    </row>
    <row r="108" spans="1:9" s="19" customFormat="1" ht="15" hidden="1">
      <c r="A108" s="38" t="s">
        <v>56</v>
      </c>
      <c r="B108" s="30"/>
      <c r="C108" s="40"/>
      <c r="D108" s="40"/>
      <c r="E108" s="39"/>
      <c r="F108" s="41"/>
      <c r="G108" s="12">
        <v>4151.9</v>
      </c>
      <c r="I108" s="20"/>
    </row>
    <row r="109" spans="1:9" s="19" customFormat="1" ht="15" hidden="1">
      <c r="A109" s="38" t="s">
        <v>57</v>
      </c>
      <c r="B109" s="30"/>
      <c r="C109" s="40"/>
      <c r="D109" s="40"/>
      <c r="E109" s="39"/>
      <c r="F109" s="41"/>
      <c r="G109" s="12">
        <v>4151.9</v>
      </c>
      <c r="I109" s="20"/>
    </row>
    <row r="110" spans="1:9" s="19" customFormat="1" ht="15" hidden="1">
      <c r="A110" s="38" t="s">
        <v>58</v>
      </c>
      <c r="B110" s="30"/>
      <c r="C110" s="40"/>
      <c r="D110" s="40"/>
      <c r="E110" s="39"/>
      <c r="F110" s="41"/>
      <c r="G110" s="12">
        <v>4151.9</v>
      </c>
      <c r="I110" s="20"/>
    </row>
    <row r="111" spans="1:9" s="19" customFormat="1" ht="15" hidden="1">
      <c r="A111" s="38" t="s">
        <v>59</v>
      </c>
      <c r="B111" s="30"/>
      <c r="C111" s="40"/>
      <c r="D111" s="40"/>
      <c r="E111" s="39"/>
      <c r="F111" s="41"/>
      <c r="G111" s="12">
        <v>4151.9</v>
      </c>
      <c r="I111" s="20"/>
    </row>
    <row r="112" spans="1:9" s="19" customFormat="1" ht="15" hidden="1">
      <c r="A112" s="38" t="s">
        <v>60</v>
      </c>
      <c r="B112" s="30"/>
      <c r="C112" s="40"/>
      <c r="D112" s="40"/>
      <c r="E112" s="39"/>
      <c r="F112" s="41"/>
      <c r="G112" s="12">
        <v>4151.9</v>
      </c>
      <c r="I112" s="20"/>
    </row>
    <row r="113" spans="1:9" s="19" customFormat="1" ht="15" hidden="1">
      <c r="A113" s="38" t="s">
        <v>61</v>
      </c>
      <c r="B113" s="30"/>
      <c r="C113" s="40"/>
      <c r="D113" s="40"/>
      <c r="E113" s="39"/>
      <c r="F113" s="41"/>
      <c r="G113" s="12">
        <v>4151.9</v>
      </c>
      <c r="I113" s="20"/>
    </row>
    <row r="114" spans="1:9" s="19" customFormat="1" ht="15" hidden="1">
      <c r="A114" s="46" t="s">
        <v>62</v>
      </c>
      <c r="B114" s="31"/>
      <c r="C114" s="47"/>
      <c r="D114" s="47"/>
      <c r="E114" s="42"/>
      <c r="F114" s="43"/>
      <c r="G114" s="12">
        <v>4151.9</v>
      </c>
      <c r="I114" s="20"/>
    </row>
    <row r="115" spans="1:8" s="12" customFormat="1" ht="29.25" customHeight="1" hidden="1">
      <c r="A115" s="44"/>
      <c r="B115" s="48"/>
      <c r="C115" s="36"/>
      <c r="D115" s="36"/>
      <c r="E115" s="36"/>
      <c r="F115" s="36"/>
      <c r="G115" s="12">
        <v>4151.9</v>
      </c>
      <c r="H115" s="13"/>
    </row>
    <row r="116" spans="1:8" s="12" customFormat="1" ht="20.25" customHeight="1">
      <c r="A116" s="32" t="s">
        <v>75</v>
      </c>
      <c r="B116" s="48"/>
      <c r="C116" s="36" t="s">
        <v>183</v>
      </c>
      <c r="D116" s="36">
        <f>D117</f>
        <v>1208.01</v>
      </c>
      <c r="E116" s="36">
        <f>D116/G116</f>
        <v>0.29095353934343315</v>
      </c>
      <c r="F116" s="36">
        <f>E116/12</f>
        <v>0.02424612827861943</v>
      </c>
      <c r="G116" s="12">
        <v>4151.9</v>
      </c>
      <c r="H116" s="13"/>
    </row>
    <row r="117" spans="1:8" s="12" customFormat="1" ht="17.25" customHeight="1">
      <c r="A117" s="73" t="s">
        <v>76</v>
      </c>
      <c r="B117" s="74" t="s">
        <v>15</v>
      </c>
      <c r="C117" s="77"/>
      <c r="D117" s="77">
        <v>1208.01</v>
      </c>
      <c r="E117" s="77"/>
      <c r="F117" s="77"/>
      <c r="G117" s="12">
        <v>4151.9</v>
      </c>
      <c r="H117" s="13"/>
    </row>
    <row r="118" spans="1:8" s="12" customFormat="1" ht="17.25" customHeight="1">
      <c r="A118" s="32" t="s">
        <v>77</v>
      </c>
      <c r="B118" s="74"/>
      <c r="C118" s="36" t="s">
        <v>184</v>
      </c>
      <c r="D118" s="36">
        <f>D119+D120+D121+D122</f>
        <v>6712.02</v>
      </c>
      <c r="E118" s="36">
        <f>D118/G118</f>
        <v>1.6166140803005855</v>
      </c>
      <c r="F118" s="36">
        <f>E118/12</f>
        <v>0.1347178400250488</v>
      </c>
      <c r="G118" s="12">
        <v>4151.9</v>
      </c>
      <c r="H118" s="13"/>
    </row>
    <row r="119" spans="1:8" s="12" customFormat="1" ht="17.25" customHeight="1">
      <c r="A119" s="38" t="s">
        <v>85</v>
      </c>
      <c r="B119" s="74" t="s">
        <v>43</v>
      </c>
      <c r="C119" s="77"/>
      <c r="D119" s="77">
        <v>4027.14</v>
      </c>
      <c r="E119" s="77"/>
      <c r="F119" s="77"/>
      <c r="G119" s="12">
        <v>4151.9</v>
      </c>
      <c r="H119" s="13"/>
    </row>
    <row r="120" spans="1:8" s="12" customFormat="1" ht="17.25" customHeight="1">
      <c r="A120" s="38" t="s">
        <v>70</v>
      </c>
      <c r="B120" s="74" t="s">
        <v>43</v>
      </c>
      <c r="C120" s="77"/>
      <c r="D120" s="77">
        <v>0</v>
      </c>
      <c r="E120" s="77"/>
      <c r="F120" s="77"/>
      <c r="G120" s="12">
        <v>4151.9</v>
      </c>
      <c r="H120" s="13"/>
    </row>
    <row r="121" spans="1:8" s="12" customFormat="1" ht="17.25" customHeight="1">
      <c r="A121" s="38" t="s">
        <v>47</v>
      </c>
      <c r="B121" s="74" t="s">
        <v>43</v>
      </c>
      <c r="C121" s="77"/>
      <c r="D121" s="77">
        <v>2684.88</v>
      </c>
      <c r="E121" s="77"/>
      <c r="F121" s="77"/>
      <c r="G121" s="12">
        <v>4151.9</v>
      </c>
      <c r="H121" s="13"/>
    </row>
    <row r="122" spans="1:8" s="12" customFormat="1" ht="29.25" customHeight="1">
      <c r="A122" s="38" t="s">
        <v>48</v>
      </c>
      <c r="B122" s="74" t="s">
        <v>15</v>
      </c>
      <c r="C122" s="77"/>
      <c r="D122" s="77">
        <v>0</v>
      </c>
      <c r="E122" s="77"/>
      <c r="F122" s="77"/>
      <c r="G122" s="12">
        <v>4151.9</v>
      </c>
      <c r="H122" s="13"/>
    </row>
    <row r="123" spans="1:8" s="12" customFormat="1" ht="196.5" customHeight="1" thickBot="1">
      <c r="A123" s="44" t="s">
        <v>187</v>
      </c>
      <c r="B123" s="22" t="s">
        <v>10</v>
      </c>
      <c r="C123" s="36"/>
      <c r="D123" s="36">
        <v>50000</v>
      </c>
      <c r="E123" s="36">
        <f>D123/G123</f>
        <v>12.042679255280715</v>
      </c>
      <c r="F123" s="36">
        <f>E123/12</f>
        <v>1.0035566046067264</v>
      </c>
      <c r="G123" s="12">
        <v>4151.9</v>
      </c>
      <c r="H123" s="13">
        <v>0.29960000000000003</v>
      </c>
    </row>
    <row r="124" spans="1:7" s="12" customFormat="1" ht="28.5" customHeight="1" thickBot="1">
      <c r="A124" s="56" t="s">
        <v>79</v>
      </c>
      <c r="B124" s="57" t="s">
        <v>9</v>
      </c>
      <c r="C124" s="80"/>
      <c r="D124" s="50">
        <f>E124*G124</f>
        <v>94663.31999999998</v>
      </c>
      <c r="E124" s="81">
        <f>12*F124</f>
        <v>22.799999999999997</v>
      </c>
      <c r="F124" s="78">
        <v>1.9</v>
      </c>
      <c r="G124" s="12">
        <v>4151.9</v>
      </c>
    </row>
    <row r="125" spans="1:9" s="54" customFormat="1" ht="24" customHeight="1" thickBot="1">
      <c r="A125" s="51" t="s">
        <v>30</v>
      </c>
      <c r="B125" s="52"/>
      <c r="C125" s="53"/>
      <c r="D125" s="53">
        <f>D124+D123+D118+D116+D92+D85+D80+D75+D61+D60+D59+D58+D48+D47+D46+D40+D39+D38+D27+D14</f>
        <v>711072.25</v>
      </c>
      <c r="E125" s="53">
        <f>E124+E123+E118+E116+E92+E85+E80+E75+E61+E60+E59+E58+E48+E47+E46+E40+E39+E38+E27+E14</f>
        <v>171.26430068161565</v>
      </c>
      <c r="F125" s="83">
        <f>F124+F123+F118+F116+F92+F85+F80+F75+F61+F60+F59+F58+F48+F47+F46+F40+F39+F38+F27+F14</f>
        <v>14.272025056801306</v>
      </c>
      <c r="G125" s="12">
        <v>4151.9</v>
      </c>
      <c r="I125" s="55"/>
    </row>
    <row r="126" spans="1:9" s="62" customFormat="1" ht="15">
      <c r="A126" s="61"/>
      <c r="G126" s="12">
        <v>4151.9</v>
      </c>
      <c r="I126" s="63"/>
    </row>
    <row r="127" spans="1:9" s="62" customFormat="1" ht="15">
      <c r="A127" s="61"/>
      <c r="G127" s="12">
        <v>4151.9</v>
      </c>
      <c r="I127" s="63"/>
    </row>
    <row r="128" spans="1:9" s="62" customFormat="1" ht="15.75" thickBot="1">
      <c r="A128" s="61"/>
      <c r="G128" s="12">
        <v>4151.9</v>
      </c>
      <c r="I128" s="63"/>
    </row>
    <row r="129" spans="1:9" s="62" customFormat="1" ht="19.5" thickBot="1">
      <c r="A129" s="56" t="s">
        <v>72</v>
      </c>
      <c r="B129" s="10"/>
      <c r="C129" s="49"/>
      <c r="D129" s="49">
        <f>D130+D131+D132+D133</f>
        <v>328490.08999999997</v>
      </c>
      <c r="E129" s="49">
        <f>E130+E131+E132+E133</f>
        <v>79.11801584816591</v>
      </c>
      <c r="F129" s="49">
        <f>F130+F131+F132+F133</f>
        <v>6.593167987347158</v>
      </c>
      <c r="G129" s="12">
        <v>4151.9</v>
      </c>
      <c r="I129" s="63"/>
    </row>
    <row r="130" spans="1:9" s="62" customFormat="1" ht="15">
      <c r="A130" s="75" t="s">
        <v>90</v>
      </c>
      <c r="B130" s="31"/>
      <c r="C130" s="47"/>
      <c r="D130" s="88">
        <v>32744.02</v>
      </c>
      <c r="E130" s="39">
        <f>D130/G130</f>
        <v>7.8865146077699375</v>
      </c>
      <c r="F130" s="39">
        <f>E130/12</f>
        <v>0.6572095506474948</v>
      </c>
      <c r="G130" s="12">
        <v>4151.9</v>
      </c>
      <c r="I130" s="63"/>
    </row>
    <row r="131" spans="1:9" s="62" customFormat="1" ht="15">
      <c r="A131" s="75" t="s">
        <v>88</v>
      </c>
      <c r="B131" s="31"/>
      <c r="C131" s="47"/>
      <c r="D131" s="88">
        <v>22487.21</v>
      </c>
      <c r="E131" s="39">
        <f>D131/G131</f>
        <v>5.416125147522821</v>
      </c>
      <c r="F131" s="39">
        <f>E131/12</f>
        <v>0.4513437622935684</v>
      </c>
      <c r="G131" s="12">
        <v>4151.9</v>
      </c>
      <c r="I131" s="63"/>
    </row>
    <row r="132" spans="1:9" s="62" customFormat="1" ht="15">
      <c r="A132" s="75" t="s">
        <v>153</v>
      </c>
      <c r="B132" s="31"/>
      <c r="C132" s="47"/>
      <c r="D132" s="88">
        <v>264868.18</v>
      </c>
      <c r="E132" s="39">
        <f>D132/G132</f>
        <v>63.794450733399174</v>
      </c>
      <c r="F132" s="39">
        <f>E132/12</f>
        <v>5.316204227783264</v>
      </c>
      <c r="G132" s="12">
        <v>4151.9</v>
      </c>
      <c r="I132" s="63"/>
    </row>
    <row r="133" spans="1:9" s="62" customFormat="1" ht="15">
      <c r="A133" s="94" t="s">
        <v>73</v>
      </c>
      <c r="B133" s="30"/>
      <c r="C133" s="39"/>
      <c r="D133" s="91">
        <v>8390.68</v>
      </c>
      <c r="E133" s="39">
        <f>D133/G133</f>
        <v>2.020925359473976</v>
      </c>
      <c r="F133" s="39">
        <f>E133/12</f>
        <v>0.16841044662283133</v>
      </c>
      <c r="G133" s="12">
        <v>4151.9</v>
      </c>
      <c r="I133" s="63"/>
    </row>
    <row r="134" spans="1:9" s="62" customFormat="1" ht="12.75">
      <c r="A134" s="61"/>
      <c r="I134" s="63"/>
    </row>
    <row r="135" spans="1:9" s="62" customFormat="1" ht="13.5" thickBot="1">
      <c r="A135" s="61"/>
      <c r="I135" s="63"/>
    </row>
    <row r="136" spans="1:9" s="62" customFormat="1" ht="19.5" thickBot="1">
      <c r="A136" s="56" t="s">
        <v>185</v>
      </c>
      <c r="B136" s="57"/>
      <c r="C136" s="58"/>
      <c r="D136" s="64">
        <f>D125+D129</f>
        <v>1039562.34</v>
      </c>
      <c r="E136" s="64">
        <f>E125+E129</f>
        <v>250.38231652978158</v>
      </c>
      <c r="F136" s="64">
        <v>20.86</v>
      </c>
      <c r="I136" s="63"/>
    </row>
    <row r="137" spans="1:9" s="62" customFormat="1" ht="12.75">
      <c r="A137" s="61"/>
      <c r="I137" s="63"/>
    </row>
    <row r="138" spans="1:9" s="62" customFormat="1" ht="12.75">
      <c r="A138" s="61"/>
      <c r="I138" s="63"/>
    </row>
    <row r="139" spans="1:9" s="62" customFormat="1" ht="19.5" customHeight="1">
      <c r="A139" s="32" t="s">
        <v>115</v>
      </c>
      <c r="B139" s="22" t="s">
        <v>9</v>
      </c>
      <c r="C139" s="34" t="s">
        <v>175</v>
      </c>
      <c r="D139" s="34">
        <v>161295.08</v>
      </c>
      <c r="E139" s="34">
        <f>D139/G139</f>
        <v>38.848498277896866</v>
      </c>
      <c r="F139" s="34">
        <f>E139/12</f>
        <v>3.2373748564914053</v>
      </c>
      <c r="G139" s="62">
        <v>4151.9</v>
      </c>
      <c r="I139" s="63"/>
    </row>
    <row r="140" spans="1:9" s="62" customFormat="1" ht="12.75">
      <c r="A140" s="61"/>
      <c r="I140" s="63"/>
    </row>
    <row r="141" spans="1:9" s="62" customFormat="1" ht="13.5" thickBot="1">
      <c r="A141" s="61"/>
      <c r="I141" s="63"/>
    </row>
    <row r="142" spans="1:9" s="62" customFormat="1" ht="19.5" thickBot="1">
      <c r="A142" s="56" t="s">
        <v>188</v>
      </c>
      <c r="B142" s="85"/>
      <c r="C142" s="85"/>
      <c r="D142" s="95">
        <f>D136+D139</f>
        <v>1200857.42</v>
      </c>
      <c r="E142" s="95">
        <f>E136+E139</f>
        <v>289.2308148076784</v>
      </c>
      <c r="F142" s="95">
        <f>F136+F139</f>
        <v>24.097374856491406</v>
      </c>
      <c r="I142" s="63"/>
    </row>
    <row r="143" spans="1:9" s="62" customFormat="1" ht="12.75">
      <c r="A143" s="61"/>
      <c r="I143" s="63"/>
    </row>
    <row r="144" spans="1:9" s="62" customFormat="1" ht="37.5">
      <c r="A144" s="96" t="s">
        <v>189</v>
      </c>
      <c r="B144" s="97" t="s">
        <v>7</v>
      </c>
      <c r="C144" s="98" t="s">
        <v>190</v>
      </c>
      <c r="D144" s="97"/>
      <c r="E144" s="99"/>
      <c r="F144" s="100">
        <v>80</v>
      </c>
      <c r="I144" s="63"/>
    </row>
    <row r="145" spans="1:9" s="68" customFormat="1" ht="18.75">
      <c r="A145" s="65"/>
      <c r="B145" s="66"/>
      <c r="C145" s="67"/>
      <c r="D145" s="67"/>
      <c r="E145" s="67"/>
      <c r="F145" s="67"/>
      <c r="I145" s="69"/>
    </row>
    <row r="146" spans="1:9" s="59" customFormat="1" ht="19.5">
      <c r="A146" s="70"/>
      <c r="B146" s="71"/>
      <c r="C146" s="72"/>
      <c r="D146" s="72"/>
      <c r="E146" s="72"/>
      <c r="F146" s="72"/>
      <c r="I146" s="60"/>
    </row>
    <row r="147" spans="1:9" s="62" customFormat="1" ht="14.25">
      <c r="A147" s="111" t="s">
        <v>27</v>
      </c>
      <c r="B147" s="111"/>
      <c r="C147" s="111"/>
      <c r="D147" s="111"/>
      <c r="I147" s="63"/>
    </row>
    <row r="148" s="62" customFormat="1" ht="12.75">
      <c r="I148" s="63"/>
    </row>
    <row r="149" spans="1:9" s="62" customFormat="1" ht="12.75">
      <c r="A149" s="61" t="s">
        <v>28</v>
      </c>
      <c r="I149" s="63"/>
    </row>
    <row r="150" s="62" customFormat="1" ht="12.75">
      <c r="I150" s="63"/>
    </row>
    <row r="151" s="62" customFormat="1" ht="12.75">
      <c r="I151" s="63"/>
    </row>
    <row r="152" s="62" customFormat="1" ht="12.75">
      <c r="I152" s="63"/>
    </row>
    <row r="153" s="62" customFormat="1" ht="12.75">
      <c r="I153" s="63"/>
    </row>
    <row r="154" s="62" customFormat="1" ht="12.75">
      <c r="I154" s="63"/>
    </row>
    <row r="155" s="62" customFormat="1" ht="12.75">
      <c r="I155" s="63"/>
    </row>
    <row r="156" s="62" customFormat="1" ht="12.75">
      <c r="I156" s="63"/>
    </row>
    <row r="157" s="62" customFormat="1" ht="12.75">
      <c r="I157" s="63"/>
    </row>
    <row r="158" s="62" customFormat="1" ht="12.75">
      <c r="I158" s="63"/>
    </row>
    <row r="159" s="62" customFormat="1" ht="12.75">
      <c r="I159" s="63"/>
    </row>
    <row r="160" s="62" customFormat="1" ht="12.75">
      <c r="I160" s="63"/>
    </row>
    <row r="161" s="62" customFormat="1" ht="12.75">
      <c r="I161" s="63"/>
    </row>
    <row r="162" s="62" customFormat="1" ht="12.75">
      <c r="I162" s="63"/>
    </row>
    <row r="163" s="62" customFormat="1" ht="12.75">
      <c r="I163" s="63"/>
    </row>
    <row r="164" s="62" customFormat="1" ht="12.75">
      <c r="I164" s="63"/>
    </row>
    <row r="165" s="62" customFormat="1" ht="12.75">
      <c r="I165" s="63"/>
    </row>
    <row r="166" s="62" customFormat="1" ht="12.75">
      <c r="I166" s="63"/>
    </row>
    <row r="167" s="62" customFormat="1" ht="12.75">
      <c r="I167" s="63"/>
    </row>
  </sheetData>
  <sheetProtection/>
  <mergeCells count="12">
    <mergeCell ref="A7:F7"/>
    <mergeCell ref="A8:F8"/>
    <mergeCell ref="A9:F9"/>
    <mergeCell ref="A10:F10"/>
    <mergeCell ref="A13:F13"/>
    <mergeCell ref="A147:D147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80" zoomScaleNormal="80" zoomScalePageLayoutView="0" workbookViewId="0" topLeftCell="A1">
      <selection activeCell="J134" sqref="J13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12" t="s">
        <v>171</v>
      </c>
      <c r="B1" s="113"/>
      <c r="C1" s="113"/>
      <c r="D1" s="113"/>
      <c r="E1" s="113"/>
      <c r="F1" s="113"/>
    </row>
    <row r="2" spans="2:6" ht="12.75" customHeight="1">
      <c r="B2" s="114"/>
      <c r="C2" s="114"/>
      <c r="D2" s="114"/>
      <c r="E2" s="113"/>
      <c r="F2" s="113"/>
    </row>
    <row r="3" spans="1:6" ht="19.5" customHeight="1">
      <c r="A3" s="79" t="s">
        <v>93</v>
      </c>
      <c r="B3" s="114" t="s">
        <v>0</v>
      </c>
      <c r="C3" s="114"/>
      <c r="D3" s="114"/>
      <c r="E3" s="113"/>
      <c r="F3" s="113"/>
    </row>
    <row r="4" spans="2:6" ht="14.25" customHeight="1">
      <c r="B4" s="114" t="s">
        <v>172</v>
      </c>
      <c r="C4" s="114"/>
      <c r="D4" s="114"/>
      <c r="E4" s="113"/>
      <c r="F4" s="113"/>
    </row>
    <row r="5" spans="1:7" ht="35.25" customHeight="1">
      <c r="A5" s="115"/>
      <c r="B5" s="115"/>
      <c r="C5" s="115"/>
      <c r="D5" s="115"/>
      <c r="E5" s="115"/>
      <c r="F5" s="115"/>
      <c r="G5" s="3"/>
    </row>
    <row r="6" spans="1:7" ht="27" customHeight="1">
      <c r="A6" s="115" t="s">
        <v>94</v>
      </c>
      <c r="B6" s="115"/>
      <c r="C6" s="115"/>
      <c r="D6" s="115"/>
      <c r="E6" s="115"/>
      <c r="F6" s="115"/>
      <c r="G6" s="3"/>
    </row>
    <row r="7" spans="1:9" s="4" customFormat="1" ht="22.5" customHeight="1">
      <c r="A7" s="101" t="s">
        <v>1</v>
      </c>
      <c r="B7" s="101"/>
      <c r="C7" s="101"/>
      <c r="D7" s="101"/>
      <c r="E7" s="102"/>
      <c r="F7" s="102"/>
      <c r="I7" s="5"/>
    </row>
    <row r="8" spans="1:6" s="6" customFormat="1" ht="18.75" customHeight="1">
      <c r="A8" s="101" t="s">
        <v>96</v>
      </c>
      <c r="B8" s="101"/>
      <c r="C8" s="101"/>
      <c r="D8" s="101"/>
      <c r="E8" s="102"/>
      <c r="F8" s="102"/>
    </row>
    <row r="9" spans="1:6" s="7" customFormat="1" ht="17.25" customHeight="1">
      <c r="A9" s="103" t="s">
        <v>50</v>
      </c>
      <c r="B9" s="103"/>
      <c r="C9" s="103"/>
      <c r="D9" s="103"/>
      <c r="E9" s="104"/>
      <c r="F9" s="104"/>
    </row>
    <row r="10" spans="1:6" s="6" customFormat="1" ht="30" customHeight="1" thickBot="1">
      <c r="A10" s="105" t="s">
        <v>69</v>
      </c>
      <c r="B10" s="105"/>
      <c r="C10" s="105"/>
      <c r="D10" s="105"/>
      <c r="E10" s="106"/>
      <c r="F10" s="106"/>
    </row>
    <row r="11" spans="1:9" s="12" customFormat="1" ht="139.5" customHeight="1" thickBot="1">
      <c r="A11" s="8" t="s">
        <v>2</v>
      </c>
      <c r="B11" s="9" t="s">
        <v>3</v>
      </c>
      <c r="C11" s="10" t="s">
        <v>104</v>
      </c>
      <c r="D11" s="10" t="s">
        <v>32</v>
      </c>
      <c r="E11" s="10" t="s">
        <v>4</v>
      </c>
      <c r="F11" s="11" t="s">
        <v>5</v>
      </c>
      <c r="I11" s="13"/>
    </row>
    <row r="12" spans="1:9" s="19" customFormat="1" ht="12.75">
      <c r="A12" s="14">
        <v>1</v>
      </c>
      <c r="B12" s="15">
        <v>2</v>
      </c>
      <c r="C12" s="16">
        <v>3</v>
      </c>
      <c r="D12" s="16">
        <v>4</v>
      </c>
      <c r="E12" s="17">
        <v>5</v>
      </c>
      <c r="F12" s="18">
        <v>6</v>
      </c>
      <c r="I12" s="20"/>
    </row>
    <row r="13" spans="1:9" s="19" customFormat="1" ht="49.5" customHeight="1">
      <c r="A13" s="107" t="s">
        <v>6</v>
      </c>
      <c r="B13" s="108"/>
      <c r="C13" s="108"/>
      <c r="D13" s="108"/>
      <c r="E13" s="109"/>
      <c r="F13" s="110"/>
      <c r="I13" s="20"/>
    </row>
    <row r="14" spans="1:9" s="12" customFormat="1" ht="15">
      <c r="A14" s="21" t="s">
        <v>84</v>
      </c>
      <c r="B14" s="22" t="s">
        <v>7</v>
      </c>
      <c r="C14" s="24" t="s">
        <v>146</v>
      </c>
      <c r="D14" s="24">
        <f>E14*G14</f>
        <v>161425.872</v>
      </c>
      <c r="E14" s="23">
        <f>F14*12</f>
        <v>38.88</v>
      </c>
      <c r="F14" s="23">
        <f>F24+F26</f>
        <v>3.24</v>
      </c>
      <c r="G14" s="12">
        <v>4151.9</v>
      </c>
      <c r="H14" s="12">
        <v>1.07</v>
      </c>
      <c r="I14" s="13">
        <v>2.2363</v>
      </c>
    </row>
    <row r="15" spans="1:9" s="12" customFormat="1" ht="24" customHeight="1">
      <c r="A15" s="86" t="s">
        <v>63</v>
      </c>
      <c r="B15" s="87" t="s">
        <v>64</v>
      </c>
      <c r="C15" s="24"/>
      <c r="D15" s="24"/>
      <c r="E15" s="23"/>
      <c r="F15" s="23"/>
      <c r="G15" s="12">
        <v>4151.9</v>
      </c>
      <c r="I15" s="13"/>
    </row>
    <row r="16" spans="1:9" s="12" customFormat="1" ht="20.25" customHeight="1">
      <c r="A16" s="86" t="s">
        <v>65</v>
      </c>
      <c r="B16" s="87" t="s">
        <v>64</v>
      </c>
      <c r="C16" s="24"/>
      <c r="D16" s="24"/>
      <c r="E16" s="23"/>
      <c r="F16" s="23"/>
      <c r="G16" s="12">
        <v>4151.9</v>
      </c>
      <c r="I16" s="13"/>
    </row>
    <row r="17" spans="1:9" s="12" customFormat="1" ht="123.75" customHeight="1">
      <c r="A17" s="86" t="s">
        <v>97</v>
      </c>
      <c r="B17" s="87" t="s">
        <v>20</v>
      </c>
      <c r="C17" s="24"/>
      <c r="D17" s="24"/>
      <c r="E17" s="23"/>
      <c r="F17" s="23"/>
      <c r="G17" s="12">
        <v>4151.9</v>
      </c>
      <c r="I17" s="13"/>
    </row>
    <row r="18" spans="1:9" s="12" customFormat="1" ht="15">
      <c r="A18" s="86" t="s">
        <v>98</v>
      </c>
      <c r="B18" s="87" t="s">
        <v>64</v>
      </c>
      <c r="C18" s="24"/>
      <c r="D18" s="24"/>
      <c r="E18" s="23"/>
      <c r="F18" s="23"/>
      <c r="G18" s="12">
        <v>4151.9</v>
      </c>
      <c r="I18" s="13"/>
    </row>
    <row r="19" spans="1:9" s="12" customFormat="1" ht="15">
      <c r="A19" s="86" t="s">
        <v>99</v>
      </c>
      <c r="B19" s="87" t="s">
        <v>64</v>
      </c>
      <c r="C19" s="24"/>
      <c r="D19" s="24"/>
      <c r="E19" s="23"/>
      <c r="F19" s="23"/>
      <c r="G19" s="12">
        <v>4151.9</v>
      </c>
      <c r="I19" s="13"/>
    </row>
    <row r="20" spans="1:9" s="12" customFormat="1" ht="29.25" customHeight="1">
      <c r="A20" s="86" t="s">
        <v>100</v>
      </c>
      <c r="B20" s="87" t="s">
        <v>10</v>
      </c>
      <c r="C20" s="28"/>
      <c r="D20" s="28"/>
      <c r="E20" s="27"/>
      <c r="F20" s="27"/>
      <c r="G20" s="12">
        <v>4151.9</v>
      </c>
      <c r="I20" s="13"/>
    </row>
    <row r="21" spans="1:9" s="12" customFormat="1" ht="15">
      <c r="A21" s="86" t="s">
        <v>101</v>
      </c>
      <c r="B21" s="87" t="s">
        <v>12</v>
      </c>
      <c r="C21" s="28"/>
      <c r="D21" s="28"/>
      <c r="E21" s="27"/>
      <c r="F21" s="27"/>
      <c r="G21" s="12">
        <v>4151.9</v>
      </c>
      <c r="I21" s="13"/>
    </row>
    <row r="22" spans="1:9" s="12" customFormat="1" ht="15">
      <c r="A22" s="86" t="s">
        <v>102</v>
      </c>
      <c r="B22" s="87" t="s">
        <v>64</v>
      </c>
      <c r="C22" s="28"/>
      <c r="D22" s="28"/>
      <c r="E22" s="27"/>
      <c r="F22" s="27"/>
      <c r="G22" s="12">
        <v>4151.9</v>
      </c>
      <c r="I22" s="13"/>
    </row>
    <row r="23" spans="1:9" s="12" customFormat="1" ht="15">
      <c r="A23" s="86" t="s">
        <v>103</v>
      </c>
      <c r="B23" s="87" t="s">
        <v>15</v>
      </c>
      <c r="C23" s="28"/>
      <c r="D23" s="28"/>
      <c r="E23" s="27"/>
      <c r="F23" s="27"/>
      <c r="G23" s="12">
        <v>4151.9</v>
      </c>
      <c r="I23" s="13"/>
    </row>
    <row r="24" spans="1:9" s="12" customFormat="1" ht="15">
      <c r="A24" s="21" t="s">
        <v>83</v>
      </c>
      <c r="B24" s="29"/>
      <c r="C24" s="24"/>
      <c r="D24" s="24"/>
      <c r="E24" s="23"/>
      <c r="F24" s="23">
        <v>3.24</v>
      </c>
      <c r="G24" s="12">
        <v>4151.9</v>
      </c>
      <c r="I24" s="13"/>
    </row>
    <row r="25" spans="1:9" s="12" customFormat="1" ht="15">
      <c r="A25" s="25" t="s">
        <v>80</v>
      </c>
      <c r="B25" s="26" t="s">
        <v>64</v>
      </c>
      <c r="C25" s="28"/>
      <c r="D25" s="28"/>
      <c r="E25" s="27"/>
      <c r="F25" s="27">
        <v>0</v>
      </c>
      <c r="G25" s="12">
        <v>4151.9</v>
      </c>
      <c r="I25" s="13"/>
    </row>
    <row r="26" spans="1:9" s="12" customFormat="1" ht="15">
      <c r="A26" s="21" t="s">
        <v>83</v>
      </c>
      <c r="B26" s="29"/>
      <c r="C26" s="24"/>
      <c r="D26" s="24"/>
      <c r="E26" s="23"/>
      <c r="F26" s="23">
        <f>F25</f>
        <v>0</v>
      </c>
      <c r="G26" s="12">
        <v>4151.9</v>
      </c>
      <c r="I26" s="13"/>
    </row>
    <row r="27" spans="1:9" s="12" customFormat="1" ht="30">
      <c r="A27" s="21" t="s">
        <v>8</v>
      </c>
      <c r="B27" s="29" t="s">
        <v>9</v>
      </c>
      <c r="C27" s="24" t="s">
        <v>147</v>
      </c>
      <c r="D27" s="24">
        <f>E27*G27</f>
        <v>100143.82799999998</v>
      </c>
      <c r="E27" s="23">
        <f>F27*12</f>
        <v>24.119999999999997</v>
      </c>
      <c r="F27" s="23">
        <v>2.01</v>
      </c>
      <c r="G27" s="12">
        <v>4151.9</v>
      </c>
      <c r="H27" s="12">
        <v>1.07</v>
      </c>
      <c r="I27" s="13">
        <v>1.4659000000000002</v>
      </c>
    </row>
    <row r="28" spans="1:9" s="12" customFormat="1" ht="15">
      <c r="A28" s="86" t="s">
        <v>105</v>
      </c>
      <c r="B28" s="87" t="s">
        <v>9</v>
      </c>
      <c r="C28" s="24"/>
      <c r="D28" s="24"/>
      <c r="E28" s="23"/>
      <c r="F28" s="23"/>
      <c r="G28" s="12">
        <v>4151.9</v>
      </c>
      <c r="I28" s="13"/>
    </row>
    <row r="29" spans="1:9" s="12" customFormat="1" ht="15">
      <c r="A29" s="86" t="s">
        <v>106</v>
      </c>
      <c r="B29" s="87" t="s">
        <v>107</v>
      </c>
      <c r="C29" s="24"/>
      <c r="D29" s="24"/>
      <c r="E29" s="23"/>
      <c r="F29" s="23"/>
      <c r="G29" s="12">
        <v>4151.9</v>
      </c>
      <c r="I29" s="13"/>
    </row>
    <row r="30" spans="1:9" s="12" customFormat="1" ht="15">
      <c r="A30" s="86" t="s">
        <v>108</v>
      </c>
      <c r="B30" s="87" t="s">
        <v>109</v>
      </c>
      <c r="C30" s="24"/>
      <c r="D30" s="24"/>
      <c r="E30" s="23"/>
      <c r="F30" s="23"/>
      <c r="G30" s="12">
        <v>4151.9</v>
      </c>
      <c r="I30" s="13"/>
    </row>
    <row r="31" spans="1:9" s="12" customFormat="1" ht="15">
      <c r="A31" s="86" t="s">
        <v>66</v>
      </c>
      <c r="B31" s="87" t="s">
        <v>9</v>
      </c>
      <c r="C31" s="24"/>
      <c r="D31" s="24"/>
      <c r="E31" s="23"/>
      <c r="F31" s="23"/>
      <c r="G31" s="12">
        <v>4151.9</v>
      </c>
      <c r="I31" s="13"/>
    </row>
    <row r="32" spans="1:9" s="12" customFormat="1" ht="25.5">
      <c r="A32" s="86" t="s">
        <v>67</v>
      </c>
      <c r="B32" s="87" t="s">
        <v>10</v>
      </c>
      <c r="C32" s="24"/>
      <c r="D32" s="24"/>
      <c r="E32" s="23"/>
      <c r="F32" s="23"/>
      <c r="G32" s="12">
        <v>4151.9</v>
      </c>
      <c r="I32" s="13"/>
    </row>
    <row r="33" spans="1:9" s="12" customFormat="1" ht="15">
      <c r="A33" s="86" t="s">
        <v>110</v>
      </c>
      <c r="B33" s="87" t="s">
        <v>9</v>
      </c>
      <c r="C33" s="24"/>
      <c r="D33" s="24"/>
      <c r="E33" s="23"/>
      <c r="F33" s="23"/>
      <c r="G33" s="12">
        <v>4151.9</v>
      </c>
      <c r="I33" s="13"/>
    </row>
    <row r="34" spans="1:9" s="12" customFormat="1" ht="15">
      <c r="A34" s="86" t="s">
        <v>111</v>
      </c>
      <c r="B34" s="87" t="s">
        <v>9</v>
      </c>
      <c r="C34" s="24"/>
      <c r="D34" s="24"/>
      <c r="E34" s="23"/>
      <c r="F34" s="23"/>
      <c r="G34" s="12">
        <v>4151.9</v>
      </c>
      <c r="I34" s="13"/>
    </row>
    <row r="35" spans="1:9" s="12" customFormat="1" ht="25.5">
      <c r="A35" s="86" t="s">
        <v>112</v>
      </c>
      <c r="B35" s="87" t="s">
        <v>68</v>
      </c>
      <c r="C35" s="24"/>
      <c r="D35" s="24"/>
      <c r="E35" s="23"/>
      <c r="F35" s="23"/>
      <c r="G35" s="12">
        <v>4151.9</v>
      </c>
      <c r="I35" s="13"/>
    </row>
    <row r="36" spans="1:9" s="12" customFormat="1" ht="25.5">
      <c r="A36" s="86" t="s">
        <v>113</v>
      </c>
      <c r="B36" s="87" t="s">
        <v>10</v>
      </c>
      <c r="C36" s="24"/>
      <c r="D36" s="24"/>
      <c r="E36" s="23"/>
      <c r="F36" s="23"/>
      <c r="G36" s="12">
        <v>4151.9</v>
      </c>
      <c r="I36" s="13"/>
    </row>
    <row r="37" spans="1:9" s="12" customFormat="1" ht="25.5">
      <c r="A37" s="86" t="s">
        <v>114</v>
      </c>
      <c r="B37" s="87" t="s">
        <v>9</v>
      </c>
      <c r="C37" s="24"/>
      <c r="D37" s="24"/>
      <c r="E37" s="23"/>
      <c r="F37" s="23"/>
      <c r="G37" s="12">
        <v>4151.9</v>
      </c>
      <c r="I37" s="13"/>
    </row>
    <row r="38" spans="1:9" s="33" customFormat="1" ht="18.75" customHeight="1">
      <c r="A38" s="32" t="s">
        <v>11</v>
      </c>
      <c r="B38" s="22" t="s">
        <v>12</v>
      </c>
      <c r="C38" s="24" t="s">
        <v>146</v>
      </c>
      <c r="D38" s="24">
        <f>E38*G38</f>
        <v>41352.92399999999</v>
      </c>
      <c r="E38" s="23">
        <f>F38*12</f>
        <v>9.959999999999999</v>
      </c>
      <c r="F38" s="23">
        <v>0.83</v>
      </c>
      <c r="G38" s="12">
        <v>4151.9</v>
      </c>
      <c r="H38" s="12">
        <v>1.07</v>
      </c>
      <c r="I38" s="13">
        <v>0.5992000000000001</v>
      </c>
    </row>
    <row r="39" spans="1:9" s="12" customFormat="1" ht="21" customHeight="1">
      <c r="A39" s="32" t="s">
        <v>13</v>
      </c>
      <c r="B39" s="22" t="s">
        <v>14</v>
      </c>
      <c r="C39" s="24" t="s">
        <v>146</v>
      </c>
      <c r="D39" s="24">
        <f>E39*G39</f>
        <v>134521.56</v>
      </c>
      <c r="E39" s="23">
        <f>F39*12</f>
        <v>32.400000000000006</v>
      </c>
      <c r="F39" s="23">
        <v>2.7</v>
      </c>
      <c r="G39" s="12">
        <v>4151.9</v>
      </c>
      <c r="H39" s="12">
        <v>1.07</v>
      </c>
      <c r="I39" s="13">
        <v>1.9367</v>
      </c>
    </row>
    <row r="40" spans="1:9" s="12" customFormat="1" ht="18" customHeight="1">
      <c r="A40" s="32" t="s">
        <v>115</v>
      </c>
      <c r="B40" s="22" t="s">
        <v>9</v>
      </c>
      <c r="C40" s="24" t="s">
        <v>175</v>
      </c>
      <c r="D40" s="24">
        <v>0</v>
      </c>
      <c r="E40" s="23">
        <f>D40/G40</f>
        <v>0</v>
      </c>
      <c r="F40" s="23">
        <f>E40/12</f>
        <v>0</v>
      </c>
      <c r="G40" s="12">
        <v>4151.9</v>
      </c>
      <c r="I40" s="13"/>
    </row>
    <row r="41" spans="1:9" s="12" customFormat="1" ht="18.75" customHeight="1">
      <c r="A41" s="86" t="s">
        <v>116</v>
      </c>
      <c r="B41" s="87" t="s">
        <v>20</v>
      </c>
      <c r="C41" s="24"/>
      <c r="D41" s="24"/>
      <c r="E41" s="23"/>
      <c r="F41" s="23"/>
      <c r="G41" s="12">
        <v>4151.9</v>
      </c>
      <c r="I41" s="13"/>
    </row>
    <row r="42" spans="1:9" s="12" customFormat="1" ht="18" customHeight="1">
      <c r="A42" s="86" t="s">
        <v>117</v>
      </c>
      <c r="B42" s="87" t="s">
        <v>15</v>
      </c>
      <c r="C42" s="24"/>
      <c r="D42" s="24"/>
      <c r="E42" s="23"/>
      <c r="F42" s="23"/>
      <c r="G42" s="12">
        <v>4151.9</v>
      </c>
      <c r="I42" s="13"/>
    </row>
    <row r="43" spans="1:9" s="12" customFormat="1" ht="21.75" customHeight="1">
      <c r="A43" s="86" t="s">
        <v>118</v>
      </c>
      <c r="B43" s="87" t="s">
        <v>119</v>
      </c>
      <c r="C43" s="24"/>
      <c r="D43" s="24"/>
      <c r="E43" s="23"/>
      <c r="F43" s="23"/>
      <c r="G43" s="12">
        <v>4151.9</v>
      </c>
      <c r="I43" s="13"/>
    </row>
    <row r="44" spans="1:9" s="12" customFormat="1" ht="18" customHeight="1">
      <c r="A44" s="86" t="s">
        <v>120</v>
      </c>
      <c r="B44" s="87" t="s">
        <v>121</v>
      </c>
      <c r="C44" s="24"/>
      <c r="D44" s="24"/>
      <c r="E44" s="23"/>
      <c r="F44" s="23"/>
      <c r="G44" s="12">
        <v>4151.9</v>
      </c>
      <c r="I44" s="13"/>
    </row>
    <row r="45" spans="1:9" s="12" customFormat="1" ht="15.75" customHeight="1">
      <c r="A45" s="86" t="s">
        <v>122</v>
      </c>
      <c r="B45" s="87" t="s">
        <v>119</v>
      </c>
      <c r="C45" s="24"/>
      <c r="D45" s="24"/>
      <c r="E45" s="23"/>
      <c r="F45" s="23"/>
      <c r="G45" s="12">
        <v>4151.9</v>
      </c>
      <c r="I45" s="13"/>
    </row>
    <row r="46" spans="1:9" s="19" customFormat="1" ht="30">
      <c r="A46" s="32" t="s">
        <v>123</v>
      </c>
      <c r="B46" s="22" t="s">
        <v>7</v>
      </c>
      <c r="C46" s="24" t="s">
        <v>149</v>
      </c>
      <c r="D46" s="24">
        <v>2246.78</v>
      </c>
      <c r="E46" s="23">
        <f>D46/G46</f>
        <v>0.5411450179435922</v>
      </c>
      <c r="F46" s="23">
        <f>E46/12</f>
        <v>0.045095418161966015</v>
      </c>
      <c r="G46" s="12">
        <v>4151.9</v>
      </c>
      <c r="H46" s="12">
        <v>1.07</v>
      </c>
      <c r="I46" s="13">
        <v>0.032100000000000004</v>
      </c>
    </row>
    <row r="47" spans="1:10" s="19" customFormat="1" ht="53.25" customHeight="1">
      <c r="A47" s="32" t="s">
        <v>148</v>
      </c>
      <c r="B47" s="22" t="s">
        <v>7</v>
      </c>
      <c r="C47" s="24" t="s">
        <v>149</v>
      </c>
      <c r="D47" s="24">
        <v>16975.47</v>
      </c>
      <c r="E47" s="23">
        <f>D47/G47</f>
        <v>4.088602808352803</v>
      </c>
      <c r="F47" s="23">
        <f>E47/12</f>
        <v>0.3407169006960669</v>
      </c>
      <c r="G47" s="12">
        <v>4151.9</v>
      </c>
      <c r="H47" s="12">
        <v>1.07</v>
      </c>
      <c r="I47" s="13">
        <v>0.06420000000000001</v>
      </c>
      <c r="J47" s="19">
        <v>0.08</v>
      </c>
    </row>
    <row r="48" spans="1:9" s="19" customFormat="1" ht="30">
      <c r="A48" s="32" t="s">
        <v>21</v>
      </c>
      <c r="B48" s="22"/>
      <c r="C48" s="24" t="s">
        <v>176</v>
      </c>
      <c r="D48" s="24">
        <f>E48*G48</f>
        <v>9964.560000000001</v>
      </c>
      <c r="E48" s="23">
        <f>F48*12</f>
        <v>2.4000000000000004</v>
      </c>
      <c r="F48" s="23">
        <v>0.2</v>
      </c>
      <c r="G48" s="12">
        <v>4151.9</v>
      </c>
      <c r="H48" s="12">
        <v>1.07</v>
      </c>
      <c r="I48" s="13">
        <v>0.1391</v>
      </c>
    </row>
    <row r="49" spans="1:9" s="19" customFormat="1" ht="25.5">
      <c r="A49" s="73" t="s">
        <v>124</v>
      </c>
      <c r="B49" s="74" t="s">
        <v>81</v>
      </c>
      <c r="C49" s="24"/>
      <c r="D49" s="24"/>
      <c r="E49" s="23"/>
      <c r="F49" s="23"/>
      <c r="G49" s="12">
        <v>4151.9</v>
      </c>
      <c r="H49" s="12"/>
      <c r="I49" s="13"/>
    </row>
    <row r="50" spans="1:9" s="19" customFormat="1" ht="29.25" customHeight="1">
      <c r="A50" s="73" t="s">
        <v>125</v>
      </c>
      <c r="B50" s="74" t="s">
        <v>81</v>
      </c>
      <c r="C50" s="24"/>
      <c r="D50" s="24"/>
      <c r="E50" s="23"/>
      <c r="F50" s="23"/>
      <c r="G50" s="12">
        <v>4151.9</v>
      </c>
      <c r="H50" s="12"/>
      <c r="I50" s="13"/>
    </row>
    <row r="51" spans="1:9" s="19" customFormat="1" ht="15">
      <c r="A51" s="73" t="s">
        <v>126</v>
      </c>
      <c r="B51" s="74" t="s">
        <v>64</v>
      </c>
      <c r="C51" s="24"/>
      <c r="D51" s="24"/>
      <c r="E51" s="23"/>
      <c r="F51" s="23"/>
      <c r="G51" s="12">
        <v>4151.9</v>
      </c>
      <c r="H51" s="12"/>
      <c r="I51" s="13"/>
    </row>
    <row r="52" spans="1:9" s="19" customFormat="1" ht="15">
      <c r="A52" s="73" t="s">
        <v>127</v>
      </c>
      <c r="B52" s="74" t="s">
        <v>81</v>
      </c>
      <c r="C52" s="24"/>
      <c r="D52" s="24"/>
      <c r="E52" s="23"/>
      <c r="F52" s="23"/>
      <c r="G52" s="12">
        <v>4151.9</v>
      </c>
      <c r="H52" s="12"/>
      <c r="I52" s="13"/>
    </row>
    <row r="53" spans="1:9" s="19" customFormat="1" ht="25.5">
      <c r="A53" s="73" t="s">
        <v>128</v>
      </c>
      <c r="B53" s="74" t="s">
        <v>81</v>
      </c>
      <c r="C53" s="24"/>
      <c r="D53" s="24"/>
      <c r="E53" s="23"/>
      <c r="F53" s="23"/>
      <c r="G53" s="12">
        <v>4151.9</v>
      </c>
      <c r="H53" s="12"/>
      <c r="I53" s="13"/>
    </row>
    <row r="54" spans="1:9" s="19" customFormat="1" ht="15">
      <c r="A54" s="73" t="s">
        <v>129</v>
      </c>
      <c r="B54" s="74" t="s">
        <v>81</v>
      </c>
      <c r="C54" s="24"/>
      <c r="D54" s="24"/>
      <c r="E54" s="23"/>
      <c r="F54" s="23"/>
      <c r="G54" s="12">
        <v>4151.9</v>
      </c>
      <c r="H54" s="12"/>
      <c r="I54" s="13"/>
    </row>
    <row r="55" spans="1:9" s="19" customFormat="1" ht="25.5">
      <c r="A55" s="73" t="s">
        <v>130</v>
      </c>
      <c r="B55" s="74" t="s">
        <v>81</v>
      </c>
      <c r="C55" s="24"/>
      <c r="D55" s="24"/>
      <c r="E55" s="23"/>
      <c r="F55" s="23"/>
      <c r="G55" s="12">
        <v>4151.9</v>
      </c>
      <c r="H55" s="12"/>
      <c r="I55" s="13"/>
    </row>
    <row r="56" spans="1:9" s="19" customFormat="1" ht="17.25" customHeight="1">
      <c r="A56" s="73" t="s">
        <v>131</v>
      </c>
      <c r="B56" s="74" t="s">
        <v>81</v>
      </c>
      <c r="C56" s="24"/>
      <c r="D56" s="24"/>
      <c r="E56" s="23"/>
      <c r="F56" s="23"/>
      <c r="G56" s="12">
        <v>4151.9</v>
      </c>
      <c r="H56" s="12"/>
      <c r="I56" s="13"/>
    </row>
    <row r="57" spans="1:9" s="19" customFormat="1" ht="20.25" customHeight="1">
      <c r="A57" s="73" t="s">
        <v>132</v>
      </c>
      <c r="B57" s="74" t="s">
        <v>81</v>
      </c>
      <c r="C57" s="24"/>
      <c r="D57" s="24"/>
      <c r="E57" s="23"/>
      <c r="F57" s="23"/>
      <c r="G57" s="12">
        <v>4151.9</v>
      </c>
      <c r="H57" s="12"/>
      <c r="I57" s="13"/>
    </row>
    <row r="58" spans="1:9" s="12" customFormat="1" ht="18" customHeight="1">
      <c r="A58" s="32" t="s">
        <v>23</v>
      </c>
      <c r="B58" s="22" t="s">
        <v>24</v>
      </c>
      <c r="C58" s="24" t="s">
        <v>177</v>
      </c>
      <c r="D58" s="24">
        <f>E58*G58</f>
        <v>3487.596</v>
      </c>
      <c r="E58" s="23">
        <f>F58*12</f>
        <v>0.8400000000000001</v>
      </c>
      <c r="F58" s="23">
        <v>0.07</v>
      </c>
      <c r="G58" s="12">
        <v>4151.9</v>
      </c>
      <c r="H58" s="12">
        <v>1.07</v>
      </c>
      <c r="I58" s="13">
        <v>0.032100000000000004</v>
      </c>
    </row>
    <row r="59" spans="1:9" s="12" customFormat="1" ht="17.25" customHeight="1">
      <c r="A59" s="32" t="s">
        <v>25</v>
      </c>
      <c r="B59" s="35" t="s">
        <v>26</v>
      </c>
      <c r="C59" s="34" t="s">
        <v>177</v>
      </c>
      <c r="D59" s="24">
        <v>2192.2</v>
      </c>
      <c r="E59" s="23">
        <f>D59/G59</f>
        <v>0.5279992292685277</v>
      </c>
      <c r="F59" s="23">
        <f>E59/12</f>
        <v>0.04399993577237731</v>
      </c>
      <c r="G59" s="12">
        <v>4151.9</v>
      </c>
      <c r="H59" s="12">
        <v>1.07</v>
      </c>
      <c r="I59" s="13">
        <v>0.021400000000000002</v>
      </c>
    </row>
    <row r="60" spans="1:9" s="33" customFormat="1" ht="30">
      <c r="A60" s="32" t="s">
        <v>22</v>
      </c>
      <c r="B60" s="22"/>
      <c r="C60" s="34">
        <v>0</v>
      </c>
      <c r="D60" s="24">
        <v>0</v>
      </c>
      <c r="E60" s="23">
        <f>D60/G60</f>
        <v>0</v>
      </c>
      <c r="F60" s="23">
        <f>E60/12</f>
        <v>0</v>
      </c>
      <c r="G60" s="12">
        <v>4151.9</v>
      </c>
      <c r="H60" s="12">
        <v>1.07</v>
      </c>
      <c r="I60" s="13">
        <v>0.032100000000000004</v>
      </c>
    </row>
    <row r="61" spans="1:9" s="33" customFormat="1" ht="15">
      <c r="A61" s="32" t="s">
        <v>33</v>
      </c>
      <c r="B61" s="22"/>
      <c r="C61" s="23" t="s">
        <v>178</v>
      </c>
      <c r="D61" s="23">
        <f>D62+D63+D65+D66+D67+D68+D69+D70+D71+D72+D64+D73+D74</f>
        <v>49206.850000000006</v>
      </c>
      <c r="E61" s="23">
        <f>D61/G61</f>
        <v>11.851646234254199</v>
      </c>
      <c r="F61" s="23">
        <f>E61/12</f>
        <v>0.9876371861878499</v>
      </c>
      <c r="G61" s="12">
        <v>4151.9</v>
      </c>
      <c r="H61" s="12">
        <v>1.07</v>
      </c>
      <c r="I61" s="13">
        <v>1.2365789597283108</v>
      </c>
    </row>
    <row r="62" spans="1:9" s="19" customFormat="1" ht="15">
      <c r="A62" s="38" t="s">
        <v>36</v>
      </c>
      <c r="B62" s="30" t="s">
        <v>15</v>
      </c>
      <c r="C62" s="40"/>
      <c r="D62" s="40">
        <v>477.68</v>
      </c>
      <c r="E62" s="39"/>
      <c r="F62" s="39"/>
      <c r="G62" s="12">
        <v>4151.9</v>
      </c>
      <c r="H62" s="12">
        <v>1.07</v>
      </c>
      <c r="I62" s="13">
        <v>0.010700000000000001</v>
      </c>
    </row>
    <row r="63" spans="1:9" s="19" customFormat="1" ht="15">
      <c r="A63" s="38" t="s">
        <v>16</v>
      </c>
      <c r="B63" s="30" t="s">
        <v>20</v>
      </c>
      <c r="C63" s="40"/>
      <c r="D63" s="40">
        <v>1516.25</v>
      </c>
      <c r="E63" s="39"/>
      <c r="F63" s="39"/>
      <c r="G63" s="12">
        <v>4151.9</v>
      </c>
      <c r="H63" s="12">
        <v>1.07</v>
      </c>
      <c r="I63" s="13">
        <v>0.021400000000000002</v>
      </c>
    </row>
    <row r="64" spans="1:9" s="19" customFormat="1" ht="15">
      <c r="A64" s="38" t="s">
        <v>86</v>
      </c>
      <c r="B64" s="48" t="s">
        <v>15</v>
      </c>
      <c r="C64" s="40"/>
      <c r="D64" s="40">
        <v>2701.85</v>
      </c>
      <c r="E64" s="39"/>
      <c r="F64" s="39"/>
      <c r="G64" s="12">
        <v>4151.9</v>
      </c>
      <c r="H64" s="12"/>
      <c r="I64" s="13"/>
    </row>
    <row r="65" spans="1:9" s="19" customFormat="1" ht="15">
      <c r="A65" s="38" t="s">
        <v>42</v>
      </c>
      <c r="B65" s="30" t="s">
        <v>15</v>
      </c>
      <c r="C65" s="40"/>
      <c r="D65" s="40">
        <v>2889.51</v>
      </c>
      <c r="E65" s="39"/>
      <c r="F65" s="39"/>
      <c r="G65" s="12">
        <v>4151.9</v>
      </c>
      <c r="H65" s="12">
        <v>1.07</v>
      </c>
      <c r="I65" s="13">
        <v>0.042800000000000005</v>
      </c>
    </row>
    <row r="66" spans="1:9" s="19" customFormat="1" ht="15">
      <c r="A66" s="38" t="s">
        <v>17</v>
      </c>
      <c r="B66" s="30" t="s">
        <v>15</v>
      </c>
      <c r="C66" s="40"/>
      <c r="D66" s="40">
        <v>8588.18</v>
      </c>
      <c r="E66" s="39"/>
      <c r="F66" s="39"/>
      <c r="G66" s="12">
        <v>4151.9</v>
      </c>
      <c r="H66" s="12">
        <v>1.07</v>
      </c>
      <c r="I66" s="13">
        <v>0.12840000000000001</v>
      </c>
    </row>
    <row r="67" spans="1:9" s="19" customFormat="1" ht="15">
      <c r="A67" s="38" t="s">
        <v>18</v>
      </c>
      <c r="B67" s="30" t="s">
        <v>15</v>
      </c>
      <c r="C67" s="40"/>
      <c r="D67" s="40">
        <v>1010.85</v>
      </c>
      <c r="E67" s="39"/>
      <c r="F67" s="39"/>
      <c r="G67" s="12">
        <v>4151.9</v>
      </c>
      <c r="H67" s="12">
        <v>1.07</v>
      </c>
      <c r="I67" s="13">
        <v>0.010700000000000001</v>
      </c>
    </row>
    <row r="68" spans="1:9" s="19" customFormat="1" ht="15">
      <c r="A68" s="38" t="s">
        <v>40</v>
      </c>
      <c r="B68" s="30" t="s">
        <v>15</v>
      </c>
      <c r="C68" s="40"/>
      <c r="D68" s="40">
        <v>1444.71</v>
      </c>
      <c r="E68" s="39"/>
      <c r="F68" s="39"/>
      <c r="G68" s="12">
        <v>4151.9</v>
      </c>
      <c r="H68" s="12">
        <v>1.07</v>
      </c>
      <c r="I68" s="13">
        <v>0.021400000000000002</v>
      </c>
    </row>
    <row r="69" spans="1:9" s="19" customFormat="1" ht="21" customHeight="1">
      <c r="A69" s="38" t="s">
        <v>41</v>
      </c>
      <c r="B69" s="30" t="s">
        <v>20</v>
      </c>
      <c r="C69" s="40"/>
      <c r="D69" s="40">
        <v>5779.04</v>
      </c>
      <c r="E69" s="39"/>
      <c r="F69" s="39"/>
      <c r="G69" s="12">
        <v>4151.9</v>
      </c>
      <c r="H69" s="12">
        <v>1.07</v>
      </c>
      <c r="I69" s="13">
        <v>0.08560000000000001</v>
      </c>
    </row>
    <row r="70" spans="1:9" s="19" customFormat="1" ht="25.5">
      <c r="A70" s="38" t="s">
        <v>19</v>
      </c>
      <c r="B70" s="30" t="s">
        <v>15</v>
      </c>
      <c r="C70" s="40"/>
      <c r="D70" s="40">
        <v>3966.79</v>
      </c>
      <c r="E70" s="39"/>
      <c r="F70" s="39"/>
      <c r="G70" s="12">
        <v>4151.9</v>
      </c>
      <c r="H70" s="12">
        <v>1.07</v>
      </c>
      <c r="I70" s="13">
        <v>0.053500000000000006</v>
      </c>
    </row>
    <row r="71" spans="1:9" s="19" customFormat="1" ht="25.5">
      <c r="A71" s="38" t="s">
        <v>92</v>
      </c>
      <c r="B71" s="30" t="s">
        <v>15</v>
      </c>
      <c r="C71" s="40"/>
      <c r="D71" s="40">
        <v>9934.97</v>
      </c>
      <c r="E71" s="39"/>
      <c r="F71" s="39"/>
      <c r="G71" s="12">
        <v>4151.9</v>
      </c>
      <c r="H71" s="12">
        <v>1.07</v>
      </c>
      <c r="I71" s="13">
        <v>0.010700000000000001</v>
      </c>
    </row>
    <row r="72" spans="1:9" s="19" customFormat="1" ht="22.5" customHeight="1">
      <c r="A72" s="75" t="s">
        <v>158</v>
      </c>
      <c r="B72" s="82" t="s">
        <v>46</v>
      </c>
      <c r="C72" s="47"/>
      <c r="D72" s="88">
        <v>0</v>
      </c>
      <c r="E72" s="39"/>
      <c r="F72" s="39"/>
      <c r="G72" s="12">
        <v>4151.9</v>
      </c>
      <c r="H72" s="12">
        <v>1.07</v>
      </c>
      <c r="I72" s="13">
        <v>0.48757895972831067</v>
      </c>
    </row>
    <row r="73" spans="1:9" s="19" customFormat="1" ht="29.25" customHeight="1">
      <c r="A73" s="38" t="s">
        <v>133</v>
      </c>
      <c r="B73" s="48" t="s">
        <v>45</v>
      </c>
      <c r="C73" s="40"/>
      <c r="D73" s="40">
        <v>5823.86</v>
      </c>
      <c r="E73" s="39"/>
      <c r="F73" s="39"/>
      <c r="G73" s="12">
        <v>4151.9</v>
      </c>
      <c r="H73" s="12">
        <v>1.07</v>
      </c>
      <c r="I73" s="13">
        <v>0</v>
      </c>
    </row>
    <row r="74" spans="1:9" s="19" customFormat="1" ht="20.25" customHeight="1">
      <c r="A74" s="38" t="s">
        <v>186</v>
      </c>
      <c r="B74" s="74" t="s">
        <v>15</v>
      </c>
      <c r="C74" s="40"/>
      <c r="D74" s="40">
        <v>5073.16</v>
      </c>
      <c r="E74" s="39"/>
      <c r="F74" s="39"/>
      <c r="G74" s="12">
        <v>4151.9</v>
      </c>
      <c r="H74" s="12">
        <v>1.07</v>
      </c>
      <c r="I74" s="13">
        <v>0</v>
      </c>
    </row>
    <row r="75" spans="1:9" s="19" customFormat="1" ht="30">
      <c r="A75" s="32" t="s">
        <v>78</v>
      </c>
      <c r="B75" s="30"/>
      <c r="C75" s="24" t="s">
        <v>179</v>
      </c>
      <c r="D75" s="24">
        <f>D76+D77+D78+D79</f>
        <v>1926.35</v>
      </c>
      <c r="E75" s="23">
        <f>D75/G75</f>
        <v>0.46396830366820013</v>
      </c>
      <c r="F75" s="23">
        <f>E75/12</f>
        <v>0.038664025305683344</v>
      </c>
      <c r="G75" s="12">
        <v>4151.9</v>
      </c>
      <c r="H75" s="12"/>
      <c r="I75" s="13"/>
    </row>
    <row r="76" spans="1:9" s="19" customFormat="1" ht="32.25" customHeight="1">
      <c r="A76" s="73" t="s">
        <v>150</v>
      </c>
      <c r="B76" s="74" t="s">
        <v>44</v>
      </c>
      <c r="C76" s="24"/>
      <c r="D76" s="28">
        <v>1926.35</v>
      </c>
      <c r="E76" s="27"/>
      <c r="F76" s="27"/>
      <c r="G76" s="12"/>
      <c r="H76" s="12"/>
      <c r="I76" s="13"/>
    </row>
    <row r="77" spans="1:9" s="19" customFormat="1" ht="36" customHeight="1">
      <c r="A77" s="38" t="s">
        <v>133</v>
      </c>
      <c r="B77" s="48" t="s">
        <v>46</v>
      </c>
      <c r="C77" s="24"/>
      <c r="D77" s="28">
        <v>0</v>
      </c>
      <c r="E77" s="27"/>
      <c r="F77" s="27"/>
      <c r="G77" s="12">
        <v>4151.9</v>
      </c>
      <c r="H77" s="12"/>
      <c r="I77" s="13"/>
    </row>
    <row r="78" spans="1:9" s="19" customFormat="1" ht="19.5" customHeight="1">
      <c r="A78" s="73" t="s">
        <v>134</v>
      </c>
      <c r="B78" s="48" t="s">
        <v>45</v>
      </c>
      <c r="C78" s="24"/>
      <c r="D78" s="28">
        <v>0</v>
      </c>
      <c r="E78" s="27"/>
      <c r="F78" s="27"/>
      <c r="G78" s="12">
        <v>4151.9</v>
      </c>
      <c r="H78" s="12"/>
      <c r="I78" s="13"/>
    </row>
    <row r="79" spans="1:9" s="19" customFormat="1" ht="15">
      <c r="A79" s="38" t="s">
        <v>135</v>
      </c>
      <c r="B79" s="48" t="s">
        <v>15</v>
      </c>
      <c r="C79" s="24"/>
      <c r="D79" s="28">
        <v>0</v>
      </c>
      <c r="E79" s="27"/>
      <c r="F79" s="27"/>
      <c r="G79" s="12">
        <v>4151.9</v>
      </c>
      <c r="H79" s="12"/>
      <c r="I79" s="13"/>
    </row>
    <row r="80" spans="1:9" s="19" customFormat="1" ht="30">
      <c r="A80" s="32" t="s">
        <v>35</v>
      </c>
      <c r="B80" s="30"/>
      <c r="C80" s="23" t="s">
        <v>180</v>
      </c>
      <c r="D80" s="23">
        <v>0</v>
      </c>
      <c r="E80" s="23">
        <f>D80/G80</f>
        <v>0</v>
      </c>
      <c r="F80" s="23">
        <f>E80/12</f>
        <v>0</v>
      </c>
      <c r="G80" s="12">
        <v>4151.9</v>
      </c>
      <c r="H80" s="12">
        <v>1.07</v>
      </c>
      <c r="I80" s="13">
        <v>0.06420000000000001</v>
      </c>
    </row>
    <row r="81" spans="1:9" s="19" customFormat="1" ht="21" customHeight="1">
      <c r="A81" s="38" t="s">
        <v>136</v>
      </c>
      <c r="B81" s="30" t="s">
        <v>15</v>
      </c>
      <c r="C81" s="24"/>
      <c r="D81" s="28">
        <v>0</v>
      </c>
      <c r="E81" s="23"/>
      <c r="F81" s="23"/>
      <c r="G81" s="12">
        <v>4151.9</v>
      </c>
      <c r="H81" s="12"/>
      <c r="I81" s="13"/>
    </row>
    <row r="82" spans="1:9" s="19" customFormat="1" ht="21" customHeight="1">
      <c r="A82" s="73" t="s">
        <v>137</v>
      </c>
      <c r="B82" s="48" t="s">
        <v>46</v>
      </c>
      <c r="C82" s="24"/>
      <c r="D82" s="28">
        <v>0</v>
      </c>
      <c r="E82" s="23"/>
      <c r="F82" s="23"/>
      <c r="G82" s="12">
        <v>4151.9</v>
      </c>
      <c r="H82" s="12"/>
      <c r="I82" s="13"/>
    </row>
    <row r="83" spans="1:9" s="19" customFormat="1" ht="21.75" customHeight="1">
      <c r="A83" s="38" t="s">
        <v>138</v>
      </c>
      <c r="B83" s="48" t="s">
        <v>45</v>
      </c>
      <c r="C83" s="93"/>
      <c r="D83" s="89">
        <v>0</v>
      </c>
      <c r="E83" s="39"/>
      <c r="F83" s="39"/>
      <c r="G83" s="12">
        <v>4151.9</v>
      </c>
      <c r="H83" s="12"/>
      <c r="I83" s="13"/>
    </row>
    <row r="84" spans="1:9" s="19" customFormat="1" ht="25.5">
      <c r="A84" s="38" t="s">
        <v>139</v>
      </c>
      <c r="B84" s="48" t="s">
        <v>45</v>
      </c>
      <c r="C84" s="93"/>
      <c r="D84" s="89">
        <f>E84*G84</f>
        <v>0</v>
      </c>
      <c r="E84" s="39"/>
      <c r="F84" s="39"/>
      <c r="G84" s="12">
        <v>4151.9</v>
      </c>
      <c r="H84" s="12">
        <v>1.07</v>
      </c>
      <c r="I84" s="13">
        <v>0</v>
      </c>
    </row>
    <row r="85" spans="1:9" s="19" customFormat="1" ht="31.5" customHeight="1">
      <c r="A85" s="32" t="s">
        <v>140</v>
      </c>
      <c r="B85" s="30"/>
      <c r="C85" s="23" t="s">
        <v>181</v>
      </c>
      <c r="D85" s="23">
        <f>D86+D87+D88++D89+D91</f>
        <v>16143.039999999999</v>
      </c>
      <c r="E85" s="23">
        <f>D85/G85</f>
        <v>3.888109058503336</v>
      </c>
      <c r="F85" s="23">
        <f>E85/12</f>
        <v>0.32400908820861135</v>
      </c>
      <c r="G85" s="12">
        <v>4151.9</v>
      </c>
      <c r="H85" s="12">
        <v>1.07</v>
      </c>
      <c r="I85" s="13">
        <v>0.18190000000000003</v>
      </c>
    </row>
    <row r="86" spans="1:9" s="19" customFormat="1" ht="18" customHeight="1">
      <c r="A86" s="38" t="s">
        <v>34</v>
      </c>
      <c r="B86" s="30" t="s">
        <v>7</v>
      </c>
      <c r="C86" s="40"/>
      <c r="D86" s="40">
        <v>0</v>
      </c>
      <c r="E86" s="39"/>
      <c r="F86" s="39"/>
      <c r="G86" s="12">
        <v>4151.9</v>
      </c>
      <c r="H86" s="12">
        <v>1.07</v>
      </c>
      <c r="I86" s="13">
        <v>0.021400000000000002</v>
      </c>
    </row>
    <row r="87" spans="1:9" s="19" customFormat="1" ht="42" customHeight="1">
      <c r="A87" s="38" t="s">
        <v>141</v>
      </c>
      <c r="B87" s="30" t="s">
        <v>15</v>
      </c>
      <c r="C87" s="40"/>
      <c r="D87" s="40">
        <v>10068.24</v>
      </c>
      <c r="E87" s="39"/>
      <c r="F87" s="39"/>
      <c r="G87" s="12">
        <v>4151.9</v>
      </c>
      <c r="H87" s="12">
        <v>1.07</v>
      </c>
      <c r="I87" s="13">
        <v>0.14980000000000002</v>
      </c>
    </row>
    <row r="88" spans="1:9" s="19" customFormat="1" ht="41.25" customHeight="1">
      <c r="A88" s="38" t="s">
        <v>142</v>
      </c>
      <c r="B88" s="30" t="s">
        <v>15</v>
      </c>
      <c r="C88" s="40"/>
      <c r="D88" s="40">
        <v>1006.81</v>
      </c>
      <c r="E88" s="39"/>
      <c r="F88" s="39"/>
      <c r="G88" s="12">
        <v>4151.9</v>
      </c>
      <c r="H88" s="12">
        <v>1.07</v>
      </c>
      <c r="I88" s="13">
        <v>0.010700000000000001</v>
      </c>
    </row>
    <row r="89" spans="1:9" s="19" customFormat="1" ht="27.75" customHeight="1">
      <c r="A89" s="38" t="s">
        <v>49</v>
      </c>
      <c r="B89" s="30" t="s">
        <v>10</v>
      </c>
      <c r="C89" s="40"/>
      <c r="D89" s="40">
        <v>5067.99</v>
      </c>
      <c r="E89" s="39"/>
      <c r="F89" s="39"/>
      <c r="G89" s="12">
        <v>4151.9</v>
      </c>
      <c r="H89" s="12">
        <v>1.07</v>
      </c>
      <c r="I89" s="13">
        <v>0</v>
      </c>
    </row>
    <row r="90" spans="1:9" s="19" customFormat="1" ht="18.75" customHeight="1">
      <c r="A90" s="38" t="s">
        <v>37</v>
      </c>
      <c r="B90" s="48" t="s">
        <v>143</v>
      </c>
      <c r="C90" s="40"/>
      <c r="D90" s="40">
        <f>E90*G90</f>
        <v>0</v>
      </c>
      <c r="E90" s="39"/>
      <c r="F90" s="39"/>
      <c r="G90" s="12">
        <v>4151.9</v>
      </c>
      <c r="H90" s="12">
        <v>1.07</v>
      </c>
      <c r="I90" s="13">
        <v>0</v>
      </c>
    </row>
    <row r="91" spans="1:9" s="19" customFormat="1" ht="56.25" customHeight="1">
      <c r="A91" s="38" t="s">
        <v>144</v>
      </c>
      <c r="B91" s="48" t="s">
        <v>81</v>
      </c>
      <c r="C91" s="40"/>
      <c r="D91" s="40">
        <f>E91*G91</f>
        <v>0</v>
      </c>
      <c r="E91" s="39"/>
      <c r="F91" s="39"/>
      <c r="G91" s="12">
        <v>4151.9</v>
      </c>
      <c r="H91" s="12">
        <v>1.07</v>
      </c>
      <c r="I91" s="13">
        <v>0</v>
      </c>
    </row>
    <row r="92" spans="1:9" s="12" customFormat="1" ht="28.5" customHeight="1">
      <c r="A92" s="32" t="s">
        <v>39</v>
      </c>
      <c r="B92" s="22"/>
      <c r="C92" s="23" t="s">
        <v>182</v>
      </c>
      <c r="D92" s="23">
        <f>D93+D94</f>
        <v>18901.87</v>
      </c>
      <c r="E92" s="23">
        <f>D92/G92</f>
        <v>4.552583154700258</v>
      </c>
      <c r="F92" s="23">
        <f>E92/12</f>
        <v>0.37938192955835487</v>
      </c>
      <c r="G92" s="12">
        <v>4151.9</v>
      </c>
      <c r="H92" s="12">
        <v>1.07</v>
      </c>
      <c r="I92" s="13">
        <v>0.021400000000000002</v>
      </c>
    </row>
    <row r="93" spans="1:9" s="12" customFormat="1" ht="46.5" customHeight="1">
      <c r="A93" s="73" t="s">
        <v>145</v>
      </c>
      <c r="B93" s="48" t="s">
        <v>20</v>
      </c>
      <c r="C93" s="28"/>
      <c r="D93" s="28">
        <v>18901.87</v>
      </c>
      <c r="E93" s="27"/>
      <c r="F93" s="27"/>
      <c r="G93" s="12">
        <v>4151.9</v>
      </c>
      <c r="I93" s="13"/>
    </row>
    <row r="94" spans="1:9" s="19" customFormat="1" ht="31.5" customHeight="1">
      <c r="A94" s="73" t="s">
        <v>174</v>
      </c>
      <c r="B94" s="48" t="s">
        <v>81</v>
      </c>
      <c r="C94" s="40"/>
      <c r="D94" s="40">
        <v>0</v>
      </c>
      <c r="E94" s="39"/>
      <c r="F94" s="39"/>
      <c r="G94" s="12">
        <v>4151.9</v>
      </c>
      <c r="H94" s="12">
        <v>1.07</v>
      </c>
      <c r="I94" s="13">
        <v>0.021400000000000002</v>
      </c>
    </row>
    <row r="95" spans="1:9" s="19" customFormat="1" ht="15" hidden="1">
      <c r="A95" s="38"/>
      <c r="B95" s="30"/>
      <c r="C95" s="40"/>
      <c r="D95" s="40"/>
      <c r="E95" s="39"/>
      <c r="F95" s="39"/>
      <c r="G95" s="12">
        <v>4151.9</v>
      </c>
      <c r="H95" s="12"/>
      <c r="I95" s="13"/>
    </row>
    <row r="96" spans="1:9" s="12" customFormat="1" ht="15" hidden="1">
      <c r="A96" s="32" t="s">
        <v>38</v>
      </c>
      <c r="B96" s="22"/>
      <c r="C96" s="23"/>
      <c r="D96" s="23">
        <f>D97+D98+D99+D100</f>
        <v>0</v>
      </c>
      <c r="E96" s="23">
        <f>E97+E98+E99+E100</f>
        <v>0</v>
      </c>
      <c r="F96" s="23">
        <f>F97+F98+F99+F100</f>
        <v>0</v>
      </c>
      <c r="G96" s="12">
        <v>4151.9</v>
      </c>
      <c r="H96" s="12">
        <v>1.07</v>
      </c>
      <c r="I96" s="13">
        <v>0.14980000000000002</v>
      </c>
    </row>
    <row r="97" spans="1:9" s="19" customFormat="1" ht="15" hidden="1">
      <c r="A97" s="38"/>
      <c r="B97" s="30"/>
      <c r="C97" s="40"/>
      <c r="D97" s="40"/>
      <c r="E97" s="39"/>
      <c r="F97" s="39"/>
      <c r="G97" s="12">
        <v>4151.9</v>
      </c>
      <c r="H97" s="12"/>
      <c r="I97" s="13"/>
    </row>
    <row r="98" spans="1:9" s="19" customFormat="1" ht="15" hidden="1">
      <c r="A98" s="38"/>
      <c r="B98" s="30"/>
      <c r="C98" s="40"/>
      <c r="D98" s="40"/>
      <c r="E98" s="39"/>
      <c r="F98" s="39"/>
      <c r="G98" s="12">
        <v>4151.9</v>
      </c>
      <c r="H98" s="12"/>
      <c r="I98" s="13"/>
    </row>
    <row r="99" spans="1:9" s="19" customFormat="1" ht="25.5" customHeight="1" hidden="1">
      <c r="A99" s="38"/>
      <c r="B99" s="30"/>
      <c r="C99" s="40"/>
      <c r="D99" s="40"/>
      <c r="E99" s="39"/>
      <c r="F99" s="39"/>
      <c r="G99" s="12">
        <v>4151.9</v>
      </c>
      <c r="H99" s="12"/>
      <c r="I99" s="13"/>
    </row>
    <row r="100" spans="1:9" s="19" customFormat="1" ht="25.5" customHeight="1" hidden="1">
      <c r="A100" s="38"/>
      <c r="B100" s="30"/>
      <c r="C100" s="47"/>
      <c r="D100" s="40"/>
      <c r="E100" s="42"/>
      <c r="F100" s="42"/>
      <c r="G100" s="12">
        <v>4151.9</v>
      </c>
      <c r="H100" s="12"/>
      <c r="I100" s="13"/>
    </row>
    <row r="101" spans="1:9" s="12" customFormat="1" ht="30" hidden="1">
      <c r="A101" s="44" t="s">
        <v>31</v>
      </c>
      <c r="B101" s="22" t="s">
        <v>10</v>
      </c>
      <c r="C101" s="36"/>
      <c r="D101" s="36">
        <f>E101*G101</f>
        <v>0</v>
      </c>
      <c r="E101" s="36">
        <f>F101*12</f>
        <v>0</v>
      </c>
      <c r="F101" s="37">
        <v>0</v>
      </c>
      <c r="G101" s="12">
        <v>4151.9</v>
      </c>
      <c r="I101" s="13"/>
    </row>
    <row r="102" spans="1:9" s="12" customFormat="1" ht="18.75" hidden="1">
      <c r="A102" s="45" t="s">
        <v>29</v>
      </c>
      <c r="B102" s="35"/>
      <c r="C102" s="36"/>
      <c r="D102" s="36"/>
      <c r="E102" s="36"/>
      <c r="F102" s="37"/>
      <c r="G102" s="12">
        <v>4151.9</v>
      </c>
      <c r="I102" s="13"/>
    </row>
    <row r="103" spans="1:9" s="19" customFormat="1" ht="15" hidden="1">
      <c r="A103" s="38" t="s">
        <v>51</v>
      </c>
      <c r="B103" s="30"/>
      <c r="C103" s="40"/>
      <c r="D103" s="40"/>
      <c r="E103" s="39"/>
      <c r="F103" s="41"/>
      <c r="G103" s="12">
        <v>4151.9</v>
      </c>
      <c r="I103" s="20"/>
    </row>
    <row r="104" spans="1:9" s="19" customFormat="1" ht="15" hidden="1">
      <c r="A104" s="38" t="s">
        <v>52</v>
      </c>
      <c r="B104" s="30"/>
      <c r="C104" s="40"/>
      <c r="D104" s="40"/>
      <c r="E104" s="39"/>
      <c r="F104" s="41"/>
      <c r="G104" s="12">
        <v>4151.9</v>
      </c>
      <c r="I104" s="20"/>
    </row>
    <row r="105" spans="1:9" s="19" customFormat="1" ht="15" hidden="1">
      <c r="A105" s="38" t="s">
        <v>53</v>
      </c>
      <c r="B105" s="30"/>
      <c r="C105" s="40"/>
      <c r="D105" s="40"/>
      <c r="E105" s="39"/>
      <c r="F105" s="41"/>
      <c r="G105" s="12">
        <v>4151.9</v>
      </c>
      <c r="I105" s="20"/>
    </row>
    <row r="106" spans="1:9" s="19" customFormat="1" ht="15" hidden="1">
      <c r="A106" s="38" t="s">
        <v>54</v>
      </c>
      <c r="B106" s="30"/>
      <c r="C106" s="40"/>
      <c r="D106" s="40"/>
      <c r="E106" s="39"/>
      <c r="F106" s="41"/>
      <c r="G106" s="12">
        <v>4151.9</v>
      </c>
      <c r="I106" s="20"/>
    </row>
    <row r="107" spans="1:9" s="19" customFormat="1" ht="15" hidden="1">
      <c r="A107" s="38" t="s">
        <v>55</v>
      </c>
      <c r="B107" s="30"/>
      <c r="C107" s="40"/>
      <c r="D107" s="40"/>
      <c r="E107" s="39"/>
      <c r="F107" s="41"/>
      <c r="G107" s="12">
        <v>4151.9</v>
      </c>
      <c r="I107" s="20"/>
    </row>
    <row r="108" spans="1:9" s="19" customFormat="1" ht="15" hidden="1">
      <c r="A108" s="38" t="s">
        <v>56</v>
      </c>
      <c r="B108" s="30"/>
      <c r="C108" s="40"/>
      <c r="D108" s="40"/>
      <c r="E108" s="39"/>
      <c r="F108" s="41"/>
      <c r="G108" s="12">
        <v>4151.9</v>
      </c>
      <c r="I108" s="20"/>
    </row>
    <row r="109" spans="1:9" s="19" customFormat="1" ht="15" hidden="1">
      <c r="A109" s="38" t="s">
        <v>57</v>
      </c>
      <c r="B109" s="30"/>
      <c r="C109" s="40"/>
      <c r="D109" s="40"/>
      <c r="E109" s="39"/>
      <c r="F109" s="41"/>
      <c r="G109" s="12">
        <v>4151.9</v>
      </c>
      <c r="I109" s="20"/>
    </row>
    <row r="110" spans="1:9" s="19" customFormat="1" ht="15" hidden="1">
      <c r="A110" s="38" t="s">
        <v>58</v>
      </c>
      <c r="B110" s="30"/>
      <c r="C110" s="40"/>
      <c r="D110" s="40"/>
      <c r="E110" s="39"/>
      <c r="F110" s="41"/>
      <c r="G110" s="12">
        <v>4151.9</v>
      </c>
      <c r="I110" s="20"/>
    </row>
    <row r="111" spans="1:9" s="19" customFormat="1" ht="15" hidden="1">
      <c r="A111" s="38" t="s">
        <v>59</v>
      </c>
      <c r="B111" s="30"/>
      <c r="C111" s="40"/>
      <c r="D111" s="40"/>
      <c r="E111" s="39"/>
      <c r="F111" s="41"/>
      <c r="G111" s="12">
        <v>4151.9</v>
      </c>
      <c r="I111" s="20"/>
    </row>
    <row r="112" spans="1:9" s="19" customFormat="1" ht="15" hidden="1">
      <c r="A112" s="38" t="s">
        <v>60</v>
      </c>
      <c r="B112" s="30"/>
      <c r="C112" s="40"/>
      <c r="D112" s="40"/>
      <c r="E112" s="39"/>
      <c r="F112" s="41"/>
      <c r="G112" s="12">
        <v>4151.9</v>
      </c>
      <c r="I112" s="20"/>
    </row>
    <row r="113" spans="1:9" s="19" customFormat="1" ht="15" hidden="1">
      <c r="A113" s="38" t="s">
        <v>61</v>
      </c>
      <c r="B113" s="30"/>
      <c r="C113" s="40"/>
      <c r="D113" s="40"/>
      <c r="E113" s="39"/>
      <c r="F113" s="41"/>
      <c r="G113" s="12">
        <v>4151.9</v>
      </c>
      <c r="I113" s="20"/>
    </row>
    <row r="114" spans="1:9" s="19" customFormat="1" ht="15" hidden="1">
      <c r="A114" s="46" t="s">
        <v>62</v>
      </c>
      <c r="B114" s="31"/>
      <c r="C114" s="47"/>
      <c r="D114" s="47"/>
      <c r="E114" s="42"/>
      <c r="F114" s="43"/>
      <c r="G114" s="12">
        <v>4151.9</v>
      </c>
      <c r="I114" s="20"/>
    </row>
    <row r="115" spans="1:8" s="12" customFormat="1" ht="29.25" customHeight="1" hidden="1">
      <c r="A115" s="44"/>
      <c r="B115" s="48"/>
      <c r="C115" s="36"/>
      <c r="D115" s="36"/>
      <c r="E115" s="36"/>
      <c r="F115" s="36"/>
      <c r="G115" s="12">
        <v>4151.9</v>
      </c>
      <c r="H115" s="13"/>
    </row>
    <row r="116" spans="1:8" s="12" customFormat="1" ht="20.25" customHeight="1">
      <c r="A116" s="32" t="s">
        <v>75</v>
      </c>
      <c r="B116" s="48"/>
      <c r="C116" s="36" t="s">
        <v>183</v>
      </c>
      <c r="D116" s="36">
        <f>D117</f>
        <v>1208.01</v>
      </c>
      <c r="E116" s="36">
        <f>D116/G116</f>
        <v>0.29095353934343315</v>
      </c>
      <c r="F116" s="36">
        <f>E116/12</f>
        <v>0.02424612827861943</v>
      </c>
      <c r="G116" s="12">
        <v>4151.9</v>
      </c>
      <c r="H116" s="13"/>
    </row>
    <row r="117" spans="1:8" s="12" customFormat="1" ht="17.25" customHeight="1">
      <c r="A117" s="73" t="s">
        <v>76</v>
      </c>
      <c r="B117" s="74" t="s">
        <v>15</v>
      </c>
      <c r="C117" s="77"/>
      <c r="D117" s="77">
        <v>1208.01</v>
      </c>
      <c r="E117" s="77"/>
      <c r="F117" s="77"/>
      <c r="G117" s="12">
        <v>4151.9</v>
      </c>
      <c r="H117" s="13"/>
    </row>
    <row r="118" spans="1:8" s="12" customFormat="1" ht="17.25" customHeight="1">
      <c r="A118" s="32" t="s">
        <v>77</v>
      </c>
      <c r="B118" s="74"/>
      <c r="C118" s="36" t="s">
        <v>184</v>
      </c>
      <c r="D118" s="36">
        <f>D119+D120+D121+D122</f>
        <v>6712.02</v>
      </c>
      <c r="E118" s="36">
        <f>D118/G118</f>
        <v>1.6166140803005855</v>
      </c>
      <c r="F118" s="36">
        <f>E118/12</f>
        <v>0.1347178400250488</v>
      </c>
      <c r="G118" s="12">
        <v>4151.9</v>
      </c>
      <c r="H118" s="13"/>
    </row>
    <row r="119" spans="1:8" s="12" customFormat="1" ht="17.25" customHeight="1">
      <c r="A119" s="38" t="s">
        <v>85</v>
      </c>
      <c r="B119" s="74" t="s">
        <v>43</v>
      </c>
      <c r="C119" s="77"/>
      <c r="D119" s="77">
        <v>4027.14</v>
      </c>
      <c r="E119" s="77"/>
      <c r="F119" s="77"/>
      <c r="G119" s="12">
        <v>4151.9</v>
      </c>
      <c r="H119" s="13"/>
    </row>
    <row r="120" spans="1:8" s="12" customFormat="1" ht="17.25" customHeight="1">
      <c r="A120" s="38" t="s">
        <v>70</v>
      </c>
      <c r="B120" s="74" t="s">
        <v>43</v>
      </c>
      <c r="C120" s="77"/>
      <c r="D120" s="77">
        <v>0</v>
      </c>
      <c r="E120" s="77"/>
      <c r="F120" s="77"/>
      <c r="G120" s="12">
        <v>4151.9</v>
      </c>
      <c r="H120" s="13"/>
    </row>
    <row r="121" spans="1:8" s="12" customFormat="1" ht="17.25" customHeight="1">
      <c r="A121" s="38" t="s">
        <v>47</v>
      </c>
      <c r="B121" s="74" t="s">
        <v>43</v>
      </c>
      <c r="C121" s="77"/>
      <c r="D121" s="77">
        <v>2684.88</v>
      </c>
      <c r="E121" s="77"/>
      <c r="F121" s="77"/>
      <c r="G121" s="12">
        <v>4151.9</v>
      </c>
      <c r="H121" s="13"/>
    </row>
    <row r="122" spans="1:8" s="12" customFormat="1" ht="29.25" customHeight="1">
      <c r="A122" s="38" t="s">
        <v>48</v>
      </c>
      <c r="B122" s="74" t="s">
        <v>15</v>
      </c>
      <c r="C122" s="77"/>
      <c r="D122" s="77">
        <v>0</v>
      </c>
      <c r="E122" s="77"/>
      <c r="F122" s="77"/>
      <c r="G122" s="12">
        <v>4151.9</v>
      </c>
      <c r="H122" s="13"/>
    </row>
    <row r="123" spans="1:8" s="12" customFormat="1" ht="196.5" customHeight="1" thickBot="1">
      <c r="A123" s="44" t="s">
        <v>187</v>
      </c>
      <c r="B123" s="22" t="s">
        <v>10</v>
      </c>
      <c r="C123" s="36"/>
      <c r="D123" s="36">
        <v>50000</v>
      </c>
      <c r="E123" s="36">
        <f>D123/G123</f>
        <v>12.042679255280715</v>
      </c>
      <c r="F123" s="36">
        <f>E123/12</f>
        <v>1.0035566046067264</v>
      </c>
      <c r="G123" s="12">
        <v>4151.9</v>
      </c>
      <c r="H123" s="13">
        <v>0.29960000000000003</v>
      </c>
    </row>
    <row r="124" spans="1:7" s="12" customFormat="1" ht="28.5" customHeight="1" thickBot="1">
      <c r="A124" s="56" t="s">
        <v>79</v>
      </c>
      <c r="B124" s="57" t="s">
        <v>9</v>
      </c>
      <c r="C124" s="80"/>
      <c r="D124" s="50">
        <f>E124*G124</f>
        <v>94663.31999999998</v>
      </c>
      <c r="E124" s="81">
        <f>12*F124</f>
        <v>22.799999999999997</v>
      </c>
      <c r="F124" s="78">
        <v>1.9</v>
      </c>
      <c r="G124" s="12">
        <v>4151.9</v>
      </c>
    </row>
    <row r="125" spans="1:9" s="54" customFormat="1" ht="24" customHeight="1" thickBot="1">
      <c r="A125" s="51" t="s">
        <v>30</v>
      </c>
      <c r="B125" s="52"/>
      <c r="C125" s="53"/>
      <c r="D125" s="53">
        <f>D124+D123+D118+D116+D92+D85+D80+D75+D61+D60+D59+D58+D48+D47+D46+D40+D39+D38+D27+D14</f>
        <v>711072.25</v>
      </c>
      <c r="E125" s="53">
        <f>E124+E123+E118+E116+E92+E85+E80+E75+E61+E60+E59+E58+E48+E47+E46+E40+E39+E38+E27+E14</f>
        <v>171.26430068161565</v>
      </c>
      <c r="F125" s="83">
        <f>F124+F123+F118+F116+F92+F85+F80+F75+F61+F60+F59+F58+F48+F47+F46+F40+F39+F38+F27+F14</f>
        <v>14.272025056801306</v>
      </c>
      <c r="G125" s="12">
        <v>4151.9</v>
      </c>
      <c r="I125" s="55"/>
    </row>
    <row r="126" spans="1:9" s="62" customFormat="1" ht="15">
      <c r="A126" s="61"/>
      <c r="G126" s="12">
        <v>4151.9</v>
      </c>
      <c r="I126" s="63"/>
    </row>
    <row r="127" spans="1:9" s="62" customFormat="1" ht="15">
      <c r="A127" s="61"/>
      <c r="G127" s="12">
        <v>4151.9</v>
      </c>
      <c r="I127" s="63"/>
    </row>
    <row r="128" spans="1:9" s="62" customFormat="1" ht="15.75" thickBot="1">
      <c r="A128" s="61"/>
      <c r="G128" s="12">
        <v>4151.9</v>
      </c>
      <c r="I128" s="63"/>
    </row>
    <row r="129" spans="1:9" s="62" customFormat="1" ht="19.5" thickBot="1">
      <c r="A129" s="56" t="s">
        <v>72</v>
      </c>
      <c r="B129" s="10"/>
      <c r="C129" s="49"/>
      <c r="D129" s="49">
        <f>D130+D131+D132+D133</f>
        <v>328490.08999999997</v>
      </c>
      <c r="E129" s="49">
        <f>E130+E131+E132+E133</f>
        <v>79.11801584816591</v>
      </c>
      <c r="F129" s="49">
        <v>6.6</v>
      </c>
      <c r="G129" s="12">
        <v>4151.9</v>
      </c>
      <c r="I129" s="63"/>
    </row>
    <row r="130" spans="1:9" s="62" customFormat="1" ht="15">
      <c r="A130" s="75" t="s">
        <v>90</v>
      </c>
      <c r="B130" s="31"/>
      <c r="C130" s="47"/>
      <c r="D130" s="88">
        <v>32744.02</v>
      </c>
      <c r="E130" s="39">
        <f>D130/G130</f>
        <v>7.8865146077699375</v>
      </c>
      <c r="F130" s="39">
        <f>E130/12</f>
        <v>0.6572095506474948</v>
      </c>
      <c r="G130" s="12">
        <v>4151.9</v>
      </c>
      <c r="I130" s="63"/>
    </row>
    <row r="131" spans="1:9" s="62" customFormat="1" ht="15">
      <c r="A131" s="75" t="s">
        <v>88</v>
      </c>
      <c r="B131" s="31"/>
      <c r="C131" s="47"/>
      <c r="D131" s="88">
        <v>22487.21</v>
      </c>
      <c r="E131" s="39">
        <f>D131/G131</f>
        <v>5.416125147522821</v>
      </c>
      <c r="F131" s="39">
        <f>E131/12</f>
        <v>0.4513437622935684</v>
      </c>
      <c r="G131" s="12">
        <v>4151.9</v>
      </c>
      <c r="I131" s="63"/>
    </row>
    <row r="132" spans="1:9" s="62" customFormat="1" ht="15">
      <c r="A132" s="75" t="s">
        <v>153</v>
      </c>
      <c r="B132" s="31"/>
      <c r="C132" s="47"/>
      <c r="D132" s="88">
        <v>264868.18</v>
      </c>
      <c r="E132" s="39">
        <f>D132/G132</f>
        <v>63.794450733399174</v>
      </c>
      <c r="F132" s="39">
        <f>E132/12</f>
        <v>5.316204227783264</v>
      </c>
      <c r="G132" s="12">
        <v>4151.9</v>
      </c>
      <c r="I132" s="63"/>
    </row>
    <row r="133" spans="1:9" s="62" customFormat="1" ht="15">
      <c r="A133" s="94" t="s">
        <v>73</v>
      </c>
      <c r="B133" s="30"/>
      <c r="C133" s="39"/>
      <c r="D133" s="91">
        <v>8390.68</v>
      </c>
      <c r="E133" s="39">
        <f>D133/G133</f>
        <v>2.020925359473976</v>
      </c>
      <c r="F133" s="39">
        <f>E133/12</f>
        <v>0.16841044662283133</v>
      </c>
      <c r="G133" s="12">
        <v>4151.9</v>
      </c>
      <c r="I133" s="63"/>
    </row>
    <row r="134" spans="1:9" s="62" customFormat="1" ht="12.75">
      <c r="A134" s="61"/>
      <c r="I134" s="63"/>
    </row>
    <row r="135" spans="1:9" s="62" customFormat="1" ht="13.5" thickBot="1">
      <c r="A135" s="61"/>
      <c r="I135" s="63"/>
    </row>
    <row r="136" spans="1:9" s="62" customFormat="1" ht="19.5" thickBot="1">
      <c r="A136" s="56" t="s">
        <v>185</v>
      </c>
      <c r="B136" s="57"/>
      <c r="C136" s="58"/>
      <c r="D136" s="64">
        <f>D125+D129</f>
        <v>1039562.34</v>
      </c>
      <c r="E136" s="64">
        <f>E125+E129</f>
        <v>250.38231652978158</v>
      </c>
      <c r="F136" s="116">
        <v>20.87</v>
      </c>
      <c r="I136" s="63"/>
    </row>
    <row r="137" spans="1:9" s="62" customFormat="1" ht="12.75">
      <c r="A137" s="61"/>
      <c r="I137" s="63"/>
    </row>
    <row r="138" spans="1:9" s="62" customFormat="1" ht="12.75">
      <c r="A138" s="61"/>
      <c r="I138" s="63"/>
    </row>
    <row r="139" spans="1:9" s="62" customFormat="1" ht="12.75">
      <c r="A139" s="61"/>
      <c r="I139" s="63"/>
    </row>
    <row r="140" spans="1:9" s="62" customFormat="1" ht="12.75">
      <c r="A140" s="61"/>
      <c r="I140" s="63"/>
    </row>
    <row r="141" spans="1:9" s="62" customFormat="1" ht="12.75">
      <c r="A141" s="61"/>
      <c r="I141" s="63"/>
    </row>
    <row r="142" spans="1:9" s="62" customFormat="1" ht="37.5">
      <c r="A142" s="96" t="s">
        <v>189</v>
      </c>
      <c r="B142" s="97" t="s">
        <v>7</v>
      </c>
      <c r="C142" s="98" t="s">
        <v>190</v>
      </c>
      <c r="D142" s="97"/>
      <c r="E142" s="99"/>
      <c r="F142" s="100">
        <v>80</v>
      </c>
      <c r="I142" s="63"/>
    </row>
    <row r="143" spans="1:9" s="68" customFormat="1" ht="18.75">
      <c r="A143" s="65"/>
      <c r="B143" s="66"/>
      <c r="C143" s="67"/>
      <c r="D143" s="67"/>
      <c r="E143" s="67"/>
      <c r="F143" s="67"/>
      <c r="I143" s="69"/>
    </row>
    <row r="144" spans="1:9" s="59" customFormat="1" ht="19.5">
      <c r="A144" s="70"/>
      <c r="B144" s="71"/>
      <c r="C144" s="72"/>
      <c r="D144" s="72"/>
      <c r="E144" s="72"/>
      <c r="F144" s="72"/>
      <c r="I144" s="60"/>
    </row>
    <row r="145" spans="1:9" s="62" customFormat="1" ht="14.25">
      <c r="A145" s="111" t="s">
        <v>27</v>
      </c>
      <c r="B145" s="111"/>
      <c r="C145" s="111"/>
      <c r="D145" s="111"/>
      <c r="I145" s="63"/>
    </row>
    <row r="146" s="62" customFormat="1" ht="12.75">
      <c r="I146" s="63"/>
    </row>
    <row r="147" spans="1:9" s="62" customFormat="1" ht="12.75">
      <c r="A147" s="61" t="s">
        <v>28</v>
      </c>
      <c r="I147" s="63"/>
    </row>
    <row r="148" s="62" customFormat="1" ht="12.75">
      <c r="I148" s="63"/>
    </row>
    <row r="149" s="62" customFormat="1" ht="12.75">
      <c r="I149" s="63"/>
    </row>
    <row r="150" s="62" customFormat="1" ht="12.75">
      <c r="I150" s="63"/>
    </row>
    <row r="151" s="62" customFormat="1" ht="12.75">
      <c r="I151" s="63"/>
    </row>
    <row r="152" s="62" customFormat="1" ht="12.75">
      <c r="I152" s="63"/>
    </row>
    <row r="153" s="62" customFormat="1" ht="12.75">
      <c r="I153" s="63"/>
    </row>
    <row r="154" s="62" customFormat="1" ht="12.75">
      <c r="I154" s="63"/>
    </row>
    <row r="155" s="62" customFormat="1" ht="12.75">
      <c r="I155" s="63"/>
    </row>
    <row r="156" s="62" customFormat="1" ht="12.75">
      <c r="I156" s="63"/>
    </row>
    <row r="157" s="62" customFormat="1" ht="12.75">
      <c r="I157" s="63"/>
    </row>
    <row r="158" s="62" customFormat="1" ht="12.75">
      <c r="I158" s="63"/>
    </row>
    <row r="159" s="62" customFormat="1" ht="12.75">
      <c r="I159" s="63"/>
    </row>
    <row r="160" s="62" customFormat="1" ht="12.75">
      <c r="I160" s="63"/>
    </row>
    <row r="161" s="62" customFormat="1" ht="12.75">
      <c r="I161" s="63"/>
    </row>
    <row r="162" s="62" customFormat="1" ht="12.75">
      <c r="I162" s="63"/>
    </row>
    <row r="163" s="62" customFormat="1" ht="12.75">
      <c r="I163" s="63"/>
    </row>
    <row r="164" s="62" customFormat="1" ht="12.75">
      <c r="I164" s="63"/>
    </row>
    <row r="165" s="62" customFormat="1" ht="12.75">
      <c r="I165" s="63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45:D145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2016-05-05T07:52:24Z</cp:lastPrinted>
  <dcterms:created xsi:type="dcterms:W3CDTF">2010-04-02T14:46:04Z</dcterms:created>
  <dcterms:modified xsi:type="dcterms:W3CDTF">2016-05-05T07:57:12Z</dcterms:modified>
  <cp:category/>
  <cp:version/>
  <cp:contentType/>
  <cp:contentStatus/>
</cp:coreProperties>
</file>