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2"/>
  </bookViews>
  <sheets>
    <sheet name="проект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голосованию'!$A$1:$F$129</definedName>
    <definedName name="_xlnm.Print_Area" localSheetId="1">'по заявлению'!$A$1:$F$132</definedName>
    <definedName name="_xlnm.Print_Area" localSheetId="0">'проект 290 Пост.'!$A$1:$F$151</definedName>
  </definedNames>
  <calcPr fullCalcOnLoad="1" fullPrecision="0"/>
</workbook>
</file>

<file path=xl/sharedStrings.xml><?xml version="1.0" encoding="utf-8"?>
<sst xmlns="http://schemas.openxmlformats.org/spreadsheetml/2006/main" count="685" uniqueCount="175">
  <si>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</si>
  <si>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</si>
  <si>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</si>
  <si>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</si>
  <si>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</si>
  <si>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</si>
  <si>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</si>
  <si>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</si>
  <si>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</si>
  <si>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</si>
  <si>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</si>
  <si>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</si>
  <si>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</si>
  <si>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</si>
  <si>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</si>
  <si>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</si>
  <si>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</si>
  <si>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</si>
  <si>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</si>
  <si>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</si>
  <si>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</si>
  <si>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</si>
  <si>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</si>
  <si>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</si>
  <si>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</si>
  <si>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</si>
  <si>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</si>
  <si>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</si>
  <si>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</si>
  <si>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</si>
  <si>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</si>
  <si>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</si>
  <si>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</si>
  <si>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</si>
  <si>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</si>
  <si>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</si>
  <si>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</si>
  <si>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</si>
  <si>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</si>
  <si>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</si>
  <si>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</si>
  <si>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</si>
  <si>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</si>
  <si>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</si>
  <si>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</si>
  <si>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</si>
  <si>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</si>
  <si>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</si>
  <si>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</si>
  <si>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</si>
  <si>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</si>
  <si>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</si>
  <si>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</si>
  <si>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</si>
  <si>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</si>
  <si>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</si>
  <si>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</si>
  <si>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</si>
  <si>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</si>
  <si>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</si>
  <si>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</si>
  <si>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козырьков подъездов</t>
  </si>
  <si>
    <t>ВСЕГО</t>
  </si>
  <si>
    <t>Дополнительные работы (по текущему ремонту), в т.ч.:</t>
  </si>
  <si>
    <t>замена насоса ГВС / резерв /</t>
  </si>
  <si>
    <t>ремонт панельных швов 50 м</t>
  </si>
  <si>
    <t>ремонт освещения в подвале</t>
  </si>
  <si>
    <t>Сбор, вывоз и утилизация ТБО*, руб./м2</t>
  </si>
  <si>
    <t>учет работ по капремонту</t>
  </si>
  <si>
    <t>1 раз в 3 года</t>
  </si>
  <si>
    <t>Итого</t>
  </si>
  <si>
    <t>Управление многоквартирным домом, всего в т.ч.</t>
  </si>
  <si>
    <t>гидравлическое испытание элеваторных узлов  и запорной арматуры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</si>
  <si>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</si>
  <si>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ситемы ГВС на зимнюю схему</t>
  </si>
  <si>
    <t>2016 -2017 гг.</t>
  </si>
  <si>
    <t>(стоимость услуг увеличена на 10 % в соответствии с уровнем инфляции на 2015 год)</t>
  </si>
  <si>
    <t>по адресу: ул. Юбилейная, д.4(S жилые + нежилые =3511,10 м2; S придом.тер. = 2854,47м2)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</si>
  <si>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</si>
  <si>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</si>
  <si>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</si>
  <si>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</si>
  <si>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</si>
  <si>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</si>
  <si>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</si>
  <si>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</si>
  <si>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</si>
  <si>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</si>
  <si>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</si>
  <si>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</si>
  <si>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</si>
  <si>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</si>
  <si>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</si>
  <si>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</si>
  <si>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</si>
  <si>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</si>
  <si>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</si>
  <si>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</si>
  <si>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</si>
  <si>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</si>
  <si>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</si>
  <si>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</si>
  <si>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</si>
  <si>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</si>
  <si>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</si>
  <si>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</si>
  <si>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</si>
  <si>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</si>
  <si>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</si>
  <si>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</si>
  <si>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</si>
  <si>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</si>
  <si>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</si>
  <si>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</si>
  <si>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</si>
  <si>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</si>
  <si>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</si>
  <si>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</si>
  <si>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</si>
  <si>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</si>
  <si>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</si>
  <si>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</si>
  <si>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</si>
  <si>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</si>
  <si>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</si>
  <si>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</si>
  <si>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</si>
  <si>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</si>
  <si>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</si>
  <si>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</si>
  <si>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</si>
  <si>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</si>
  <si>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 xml:space="preserve">Проект </t>
  </si>
  <si>
    <t>устройство мягкой кровли в один слой  50 м2</t>
  </si>
  <si>
    <t>ремонт входа в подвал № 2</t>
  </si>
  <si>
    <t>ремонт отмостки - 183 м2</t>
  </si>
  <si>
    <t>ремонт балконных плит - 10 м2</t>
  </si>
  <si>
    <t>косметический ремонт подъездов 3 шт.</t>
  </si>
  <si>
    <t>замена почтовых ящмков - 60 шт.</t>
  </si>
  <si>
    <t>устройство приямка для откачки грунтовых вод под 4 подъездом</t>
  </si>
  <si>
    <t>установка фильтра на ввод ХВС диам.50 мм - 1 шт.</t>
  </si>
  <si>
    <t>установка фильтра на ввод ГВС  на ВВП диам.50 мм - 1 шт.</t>
  </si>
  <si>
    <t>установка обратного клапана на ввод ХВС диам.50 мм - 1 шт.</t>
  </si>
  <si>
    <t>подсыпка щебнем в тех.подвале - 5 м3</t>
  </si>
  <si>
    <t>изоляция трубопроводов ГВС "Корунд" - 80 м.п.</t>
  </si>
  <si>
    <t>изоляция трубопроводов СТС "Корунд" - 433 м.п.</t>
  </si>
  <si>
    <t>уборка мусора в техподвале 1,5 м3</t>
  </si>
  <si>
    <t>3511,1 м2</t>
  </si>
  <si>
    <t>2854,47 м2</t>
  </si>
  <si>
    <t>1 шт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</si>
  <si>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</si>
  <si>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</si>
  <si>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изготовление проектной документации на жилой дом</t>
  </si>
  <si>
    <t>2 пробы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</si>
  <si>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обслуживание автоматических запирающихся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</si>
  <si>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</si>
  <si>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309 м2</t>
  </si>
  <si>
    <t>460 м</t>
  </si>
  <si>
    <t>920,9 м2</t>
  </si>
  <si>
    <t>1018 м</t>
  </si>
  <si>
    <t>606 м</t>
  </si>
  <si>
    <t>210 м</t>
  </si>
  <si>
    <t>420 м</t>
  </si>
  <si>
    <t>228 м</t>
  </si>
  <si>
    <t>64 канала</t>
  </si>
  <si>
    <t>993,72 м2</t>
  </si>
  <si>
    <t>Вознаграждение председателю совета МКД, руб/ жилое(нежилое) помещение</t>
  </si>
  <si>
    <t>1 жилое помещение</t>
  </si>
  <si>
    <t xml:space="preserve"> замена неисправных контрольно-измерительных прибоов (манометров, термометров и т.д) 6 шт.</t>
  </si>
  <si>
    <t>ВСЕГО (без содержания лестничных клеток)</t>
  </si>
  <si>
    <t>ВСЕГО (с содержанием лестничных клеток)</t>
  </si>
  <si>
    <t xml:space="preserve"> Содержание лестничных клеток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</si>
  <si>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прочистка канализационных выпусков до стены здания)</t>
    </r>
  </si>
  <si>
    <t>Приложение № 3</t>
  </si>
  <si>
    <t xml:space="preserve">от _____________ 2016 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</si>
</sst>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left" vertical="center" wrapText="1"/>
    </xf>
    <xf numFmtId="0" fontId="24" fillId="24" borderId="22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2" fontId="24" fillId="24" borderId="25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24" fillId="24" borderId="26" xfId="0" applyFont="1" applyFill="1" applyBorder="1" applyAlignment="1">
      <alignment horizontal="left" vertical="center" wrapText="1"/>
    </xf>
    <xf numFmtId="0" fontId="24" fillId="24" borderId="23" xfId="0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2" fontId="23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center"/>
    </xf>
    <xf numFmtId="0" fontId="23" fillId="24" borderId="27" xfId="0" applyFont="1" applyFill="1" applyBorder="1" applyAlignment="1">
      <alignment horizontal="left" vertical="center" wrapText="1"/>
    </xf>
    <xf numFmtId="0" fontId="23" fillId="24" borderId="28" xfId="0" applyFont="1" applyFill="1" applyBorder="1" applyAlignment="1">
      <alignment horizontal="center" vertical="center" wrapText="1"/>
    </xf>
    <xf numFmtId="2" fontId="23" fillId="24" borderId="29" xfId="0" applyNumberFormat="1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vertical="center"/>
    </xf>
    <xf numFmtId="2" fontId="18" fillId="24" borderId="30" xfId="0" applyNumberFormat="1" applyFont="1" applyFill="1" applyBorder="1" applyAlignment="1">
      <alignment horizontal="center" vertical="center"/>
    </xf>
    <xf numFmtId="2" fontId="0" fillId="24" borderId="21" xfId="0" applyNumberFormat="1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/>
    </xf>
    <xf numFmtId="2" fontId="23" fillId="24" borderId="31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zoomScale="75" zoomScaleNormal="75" workbookViewId="0" topLeftCell="A94">
      <selection activeCell="K12" sqref="K1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6.375" style="1" customWidth="1"/>
    <col min="5" max="5" width="14.875" style="1" customWidth="1"/>
    <col min="6" max="6" width="20.875" style="1" customWidth="1"/>
    <col min="7" max="7" width="12.2539062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94" t="s">
        <v>173</v>
      </c>
      <c r="B1" s="95"/>
      <c r="C1" s="95"/>
      <c r="D1" s="95"/>
      <c r="E1" s="95"/>
      <c r="F1" s="95"/>
    </row>
    <row r="2" spans="2:6" ht="12.75" customHeight="1">
      <c r="B2" s="96"/>
      <c r="C2" s="96"/>
      <c r="D2" s="96"/>
      <c r="E2" s="95"/>
      <c r="F2" s="95"/>
    </row>
    <row r="3" spans="1:6" ht="23.25" customHeight="1">
      <c r="A3" s="75" t="s">
        <v>75</v>
      </c>
      <c r="B3" s="96" t="s">
        <v>0</v>
      </c>
      <c r="C3" s="96"/>
      <c r="D3" s="96"/>
      <c r="E3" s="95"/>
      <c r="F3" s="95"/>
    </row>
    <row r="4" spans="2:6" ht="14.25" customHeight="1">
      <c r="B4" s="96" t="s">
        <v>174</v>
      </c>
      <c r="C4" s="96"/>
      <c r="D4" s="96"/>
      <c r="E4" s="95"/>
      <c r="F4" s="95"/>
    </row>
    <row r="5" spans="1:9" ht="33" customHeight="1">
      <c r="A5" s="97" t="s">
        <v>132</v>
      </c>
      <c r="B5" s="97"/>
      <c r="C5" s="97"/>
      <c r="D5" s="97"/>
      <c r="E5" s="97"/>
      <c r="F5" s="97"/>
      <c r="I5" s="1"/>
    </row>
    <row r="6" spans="2:7" ht="35.25" customHeight="1" hidden="1">
      <c r="B6" s="3"/>
      <c r="C6" s="3"/>
      <c r="D6" s="3"/>
      <c r="E6" s="3"/>
      <c r="F6" s="3"/>
      <c r="G6" s="3"/>
    </row>
    <row r="7" spans="1:7" ht="35.25" customHeight="1">
      <c r="A7" s="97" t="s">
        <v>76</v>
      </c>
      <c r="B7" s="97"/>
      <c r="C7" s="97"/>
      <c r="D7" s="97"/>
      <c r="E7" s="97"/>
      <c r="F7" s="97"/>
      <c r="G7" s="3"/>
    </row>
    <row r="8" spans="1:9" s="4" customFormat="1" ht="22.5" customHeight="1">
      <c r="A8" s="98" t="s">
        <v>1</v>
      </c>
      <c r="B8" s="98"/>
      <c r="C8" s="98"/>
      <c r="D8" s="98"/>
      <c r="E8" s="99"/>
      <c r="F8" s="99"/>
      <c r="I8" s="5"/>
    </row>
    <row r="9" spans="1:6" s="6" customFormat="1" ht="18.75" customHeight="1">
      <c r="A9" s="98" t="s">
        <v>77</v>
      </c>
      <c r="B9" s="98"/>
      <c r="C9" s="98"/>
      <c r="D9" s="98"/>
      <c r="E9" s="99"/>
      <c r="F9" s="99"/>
    </row>
    <row r="10" spans="1:6" s="7" customFormat="1" ht="17.25" customHeight="1">
      <c r="A10" s="100" t="s">
        <v>53</v>
      </c>
      <c r="B10" s="100"/>
      <c r="C10" s="100"/>
      <c r="D10" s="100"/>
      <c r="E10" s="101"/>
      <c r="F10" s="101"/>
    </row>
    <row r="11" spans="1:6" s="6" customFormat="1" ht="30" customHeight="1" thickBot="1">
      <c r="A11" s="102" t="s">
        <v>54</v>
      </c>
      <c r="B11" s="102"/>
      <c r="C11" s="102"/>
      <c r="D11" s="102"/>
      <c r="E11" s="103"/>
      <c r="F11" s="103"/>
    </row>
    <row r="12" spans="1:9" s="12" customFormat="1" ht="139.5" customHeight="1" thickBot="1">
      <c r="A12" s="8" t="s">
        <v>2</v>
      </c>
      <c r="B12" s="9" t="s">
        <v>3</v>
      </c>
      <c r="C12" s="10" t="s">
        <v>78</v>
      </c>
      <c r="D12" s="10" t="s">
        <v>29</v>
      </c>
      <c r="E12" s="10" t="s">
        <v>4</v>
      </c>
      <c r="F12" s="11" t="s">
        <v>5</v>
      </c>
      <c r="I12" s="13"/>
    </row>
    <row r="13" spans="1:9" s="19" customFormat="1" ht="12.75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23.25" customHeight="1">
      <c r="A14" s="104"/>
      <c r="B14" s="105"/>
      <c r="C14" s="105"/>
      <c r="D14" s="105"/>
      <c r="E14" s="106"/>
      <c r="F14" s="107"/>
      <c r="I14" s="20"/>
    </row>
    <row r="15" spans="1:9" s="12" customFormat="1" ht="15">
      <c r="A15" s="21" t="s">
        <v>71</v>
      </c>
      <c r="B15" s="22" t="s">
        <v>6</v>
      </c>
      <c r="C15" s="24" t="s">
        <v>147</v>
      </c>
      <c r="D15" s="24">
        <f>E15*G15</f>
        <v>141567.55</v>
      </c>
      <c r="E15" s="23">
        <f>F15*12</f>
        <v>40.32</v>
      </c>
      <c r="F15" s="23">
        <f>F25+F27</f>
        <v>3.36</v>
      </c>
      <c r="G15" s="12">
        <v>3511.1</v>
      </c>
      <c r="H15" s="12">
        <v>1.07</v>
      </c>
      <c r="I15" s="13">
        <v>2.24</v>
      </c>
    </row>
    <row r="16" spans="1:9" s="12" customFormat="1" ht="24" customHeight="1">
      <c r="A16" s="84" t="s">
        <v>55</v>
      </c>
      <c r="B16" s="85" t="s">
        <v>56</v>
      </c>
      <c r="C16" s="24"/>
      <c r="D16" s="24"/>
      <c r="E16" s="23"/>
      <c r="F16" s="23"/>
      <c r="G16" s="12">
        <v>3511.1</v>
      </c>
      <c r="I16" s="13"/>
    </row>
    <row r="17" spans="1:9" s="12" customFormat="1" ht="18.75" customHeight="1">
      <c r="A17" s="84" t="s">
        <v>57</v>
      </c>
      <c r="B17" s="85" t="s">
        <v>56</v>
      </c>
      <c r="C17" s="24"/>
      <c r="D17" s="24"/>
      <c r="E17" s="23"/>
      <c r="F17" s="23"/>
      <c r="G17" s="12">
        <v>3511.1</v>
      </c>
      <c r="I17" s="13"/>
    </row>
    <row r="18" spans="1:9" s="12" customFormat="1" ht="120" customHeight="1">
      <c r="A18" s="84" t="s">
        <v>79</v>
      </c>
      <c r="B18" s="85" t="s">
        <v>19</v>
      </c>
      <c r="C18" s="24"/>
      <c r="D18" s="24"/>
      <c r="E18" s="23"/>
      <c r="F18" s="23"/>
      <c r="G18" s="12">
        <v>3511.1</v>
      </c>
      <c r="I18" s="13"/>
    </row>
    <row r="19" spans="1:9" s="12" customFormat="1" ht="18.75" customHeight="1">
      <c r="A19" s="84" t="s">
        <v>80</v>
      </c>
      <c r="B19" s="85" t="s">
        <v>56</v>
      </c>
      <c r="C19" s="24"/>
      <c r="D19" s="24"/>
      <c r="E19" s="23"/>
      <c r="F19" s="23"/>
      <c r="G19" s="12">
        <v>3511.1</v>
      </c>
      <c r="I19" s="13"/>
    </row>
    <row r="20" spans="1:9" s="12" customFormat="1" ht="17.25" customHeight="1">
      <c r="A20" s="84" t="s">
        <v>81</v>
      </c>
      <c r="B20" s="85" t="s">
        <v>56</v>
      </c>
      <c r="C20" s="24"/>
      <c r="D20" s="24"/>
      <c r="E20" s="23"/>
      <c r="F20" s="23"/>
      <c r="G20" s="12">
        <v>3511.1</v>
      </c>
      <c r="I20" s="13"/>
    </row>
    <row r="21" spans="1:9" s="12" customFormat="1" ht="29.25" customHeight="1">
      <c r="A21" s="84" t="s">
        <v>82</v>
      </c>
      <c r="B21" s="85" t="s">
        <v>9</v>
      </c>
      <c r="C21" s="28"/>
      <c r="D21" s="28"/>
      <c r="E21" s="27"/>
      <c r="F21" s="27"/>
      <c r="G21" s="12">
        <v>3511.1</v>
      </c>
      <c r="I21" s="13"/>
    </row>
    <row r="22" spans="1:9" s="12" customFormat="1" ht="15">
      <c r="A22" s="84" t="s">
        <v>83</v>
      </c>
      <c r="B22" s="85" t="s">
        <v>11</v>
      </c>
      <c r="C22" s="28"/>
      <c r="D22" s="28"/>
      <c r="E22" s="27"/>
      <c r="F22" s="27"/>
      <c r="G22" s="12">
        <v>3511.1</v>
      </c>
      <c r="I22" s="13"/>
    </row>
    <row r="23" spans="1:9" s="12" customFormat="1" ht="15">
      <c r="A23" s="84" t="s">
        <v>84</v>
      </c>
      <c r="B23" s="85" t="s">
        <v>56</v>
      </c>
      <c r="C23" s="28"/>
      <c r="D23" s="28"/>
      <c r="E23" s="27"/>
      <c r="F23" s="27"/>
      <c r="G23" s="12">
        <v>3511.1</v>
      </c>
      <c r="I23" s="13"/>
    </row>
    <row r="24" spans="1:9" s="12" customFormat="1" ht="15">
      <c r="A24" s="84" t="s">
        <v>85</v>
      </c>
      <c r="B24" s="85" t="s">
        <v>14</v>
      </c>
      <c r="C24" s="28"/>
      <c r="D24" s="28"/>
      <c r="E24" s="27"/>
      <c r="F24" s="27"/>
      <c r="G24" s="12">
        <v>3511.1</v>
      </c>
      <c r="I24" s="13"/>
    </row>
    <row r="25" spans="1:9" s="12" customFormat="1" ht="15">
      <c r="A25" s="21" t="s">
        <v>70</v>
      </c>
      <c r="B25" s="26"/>
      <c r="C25" s="28"/>
      <c r="D25" s="28"/>
      <c r="E25" s="27"/>
      <c r="F25" s="23">
        <v>3.24</v>
      </c>
      <c r="G25" s="12">
        <v>3511.1</v>
      </c>
      <c r="I25" s="13"/>
    </row>
    <row r="26" spans="1:9" s="12" customFormat="1" ht="15">
      <c r="A26" s="25" t="s">
        <v>68</v>
      </c>
      <c r="B26" s="26" t="s">
        <v>56</v>
      </c>
      <c r="C26" s="28"/>
      <c r="D26" s="28"/>
      <c r="E26" s="27"/>
      <c r="F26" s="27">
        <v>0.12</v>
      </c>
      <c r="G26" s="12">
        <v>3511.1</v>
      </c>
      <c r="I26" s="13"/>
    </row>
    <row r="27" spans="1:9" s="12" customFormat="1" ht="15">
      <c r="A27" s="21" t="s">
        <v>70</v>
      </c>
      <c r="B27" s="26"/>
      <c r="C27" s="28"/>
      <c r="D27" s="28"/>
      <c r="E27" s="27"/>
      <c r="F27" s="23">
        <f>F26</f>
        <v>0.12</v>
      </c>
      <c r="G27" s="12">
        <v>3511.1</v>
      </c>
      <c r="I27" s="13"/>
    </row>
    <row r="28" spans="1:9" s="12" customFormat="1" ht="30">
      <c r="A28" s="21" t="s">
        <v>7</v>
      </c>
      <c r="B28" s="29" t="s">
        <v>8</v>
      </c>
      <c r="C28" s="24" t="s">
        <v>148</v>
      </c>
      <c r="D28" s="24">
        <f>E28*G28</f>
        <v>137354.23</v>
      </c>
      <c r="E28" s="23">
        <f>F28*12</f>
        <v>39.12</v>
      </c>
      <c r="F28" s="23">
        <v>3.26</v>
      </c>
      <c r="G28" s="12">
        <v>3511.1</v>
      </c>
      <c r="H28" s="12">
        <v>1.07</v>
      </c>
      <c r="I28" s="13">
        <v>2.35</v>
      </c>
    </row>
    <row r="29" spans="1:9" s="12" customFormat="1" ht="15">
      <c r="A29" s="84" t="s">
        <v>86</v>
      </c>
      <c r="B29" s="85" t="s">
        <v>8</v>
      </c>
      <c r="C29" s="24"/>
      <c r="D29" s="24"/>
      <c r="E29" s="23"/>
      <c r="F29" s="23"/>
      <c r="G29" s="12">
        <v>3511.1</v>
      </c>
      <c r="I29" s="13"/>
    </row>
    <row r="30" spans="1:9" s="12" customFormat="1" ht="15">
      <c r="A30" s="84" t="s">
        <v>87</v>
      </c>
      <c r="B30" s="85" t="s">
        <v>88</v>
      </c>
      <c r="C30" s="24"/>
      <c r="D30" s="24"/>
      <c r="E30" s="23"/>
      <c r="F30" s="23"/>
      <c r="G30" s="12">
        <v>3511.1</v>
      </c>
      <c r="I30" s="13"/>
    </row>
    <row r="31" spans="1:9" s="12" customFormat="1" ht="15">
      <c r="A31" s="84" t="s">
        <v>89</v>
      </c>
      <c r="B31" s="85" t="s">
        <v>90</v>
      </c>
      <c r="C31" s="24"/>
      <c r="D31" s="24"/>
      <c r="E31" s="23"/>
      <c r="F31" s="23"/>
      <c r="G31" s="12">
        <v>3511.1</v>
      </c>
      <c r="I31" s="13"/>
    </row>
    <row r="32" spans="1:9" s="12" customFormat="1" ht="15">
      <c r="A32" s="84" t="s">
        <v>58</v>
      </c>
      <c r="B32" s="85" t="s">
        <v>8</v>
      </c>
      <c r="C32" s="24"/>
      <c r="D32" s="24"/>
      <c r="E32" s="23"/>
      <c r="F32" s="23"/>
      <c r="G32" s="12">
        <v>3511.1</v>
      </c>
      <c r="I32" s="13"/>
    </row>
    <row r="33" spans="1:9" s="12" customFormat="1" ht="25.5">
      <c r="A33" s="84" t="s">
        <v>59</v>
      </c>
      <c r="B33" s="85" t="s">
        <v>9</v>
      </c>
      <c r="C33" s="24"/>
      <c r="D33" s="24"/>
      <c r="E33" s="23"/>
      <c r="F33" s="23"/>
      <c r="G33" s="12">
        <v>3511.1</v>
      </c>
      <c r="I33" s="13"/>
    </row>
    <row r="34" spans="1:9" s="12" customFormat="1" ht="15">
      <c r="A34" s="84" t="s">
        <v>91</v>
      </c>
      <c r="B34" s="85" t="s">
        <v>8</v>
      </c>
      <c r="C34" s="24"/>
      <c r="D34" s="24"/>
      <c r="E34" s="23"/>
      <c r="F34" s="23"/>
      <c r="G34" s="12">
        <v>3511.1</v>
      </c>
      <c r="I34" s="13"/>
    </row>
    <row r="35" spans="1:9" s="12" customFormat="1" ht="15">
      <c r="A35" s="84" t="s">
        <v>92</v>
      </c>
      <c r="B35" s="85" t="s">
        <v>8</v>
      </c>
      <c r="C35" s="24"/>
      <c r="D35" s="24"/>
      <c r="E35" s="23"/>
      <c r="F35" s="23"/>
      <c r="G35" s="12">
        <v>3511.1</v>
      </c>
      <c r="I35" s="13"/>
    </row>
    <row r="36" spans="1:9" s="12" customFormat="1" ht="25.5">
      <c r="A36" s="84" t="s">
        <v>93</v>
      </c>
      <c r="B36" s="85" t="s">
        <v>60</v>
      </c>
      <c r="C36" s="24"/>
      <c r="D36" s="24"/>
      <c r="E36" s="23"/>
      <c r="F36" s="23"/>
      <c r="G36" s="12">
        <v>3511.1</v>
      </c>
      <c r="I36" s="13"/>
    </row>
    <row r="37" spans="1:9" s="12" customFormat="1" ht="25.5">
      <c r="A37" s="84" t="s">
        <v>94</v>
      </c>
      <c r="B37" s="85" t="s">
        <v>9</v>
      </c>
      <c r="C37" s="24"/>
      <c r="D37" s="24"/>
      <c r="E37" s="23"/>
      <c r="F37" s="23"/>
      <c r="G37" s="12">
        <v>3511.1</v>
      </c>
      <c r="I37" s="13"/>
    </row>
    <row r="38" spans="1:9" s="12" customFormat="1" ht="25.5">
      <c r="A38" s="84" t="s">
        <v>95</v>
      </c>
      <c r="B38" s="85" t="s">
        <v>8</v>
      </c>
      <c r="C38" s="24"/>
      <c r="D38" s="24"/>
      <c r="E38" s="23"/>
      <c r="F38" s="23"/>
      <c r="G38" s="12">
        <v>3511.1</v>
      </c>
      <c r="I38" s="13"/>
    </row>
    <row r="39" spans="1:9" s="32" customFormat="1" ht="15">
      <c r="A39" s="31" t="s">
        <v>10</v>
      </c>
      <c r="B39" s="22" t="s">
        <v>11</v>
      </c>
      <c r="C39" s="24" t="s">
        <v>147</v>
      </c>
      <c r="D39" s="24">
        <f>E39*G39</f>
        <v>34970.56</v>
      </c>
      <c r="E39" s="23">
        <f>F39*12</f>
        <v>9.96</v>
      </c>
      <c r="F39" s="23">
        <v>0.83</v>
      </c>
      <c r="G39" s="12">
        <v>3511.1</v>
      </c>
      <c r="H39" s="12">
        <v>1.07</v>
      </c>
      <c r="I39" s="13">
        <v>0.6</v>
      </c>
    </row>
    <row r="40" spans="1:9" s="12" customFormat="1" ht="15">
      <c r="A40" s="31" t="s">
        <v>12</v>
      </c>
      <c r="B40" s="22" t="s">
        <v>13</v>
      </c>
      <c r="C40" s="24" t="s">
        <v>147</v>
      </c>
      <c r="D40" s="24">
        <f>E40*G40</f>
        <v>113759.64</v>
      </c>
      <c r="E40" s="23">
        <f>F40*12</f>
        <v>32.4</v>
      </c>
      <c r="F40" s="23">
        <v>2.7</v>
      </c>
      <c r="G40" s="12">
        <v>3511.1</v>
      </c>
      <c r="H40" s="12">
        <v>1.07</v>
      </c>
      <c r="I40" s="13">
        <v>1.94</v>
      </c>
    </row>
    <row r="41" spans="1:9" s="12" customFormat="1" ht="17.25" customHeight="1">
      <c r="A41" s="31" t="s">
        <v>96</v>
      </c>
      <c r="B41" s="22" t="s">
        <v>8</v>
      </c>
      <c r="C41" s="24" t="s">
        <v>156</v>
      </c>
      <c r="D41" s="24">
        <v>161295.08</v>
      </c>
      <c r="E41" s="23">
        <f>D41/G41</f>
        <v>45.94</v>
      </c>
      <c r="F41" s="23">
        <f>E41/12</f>
        <v>3.83</v>
      </c>
      <c r="G41" s="12">
        <v>3511.1</v>
      </c>
      <c r="I41" s="13"/>
    </row>
    <row r="42" spans="1:9" s="12" customFormat="1" ht="21" customHeight="1">
      <c r="A42" s="84" t="s">
        <v>97</v>
      </c>
      <c r="B42" s="85" t="s">
        <v>19</v>
      </c>
      <c r="C42" s="24"/>
      <c r="D42" s="24"/>
      <c r="E42" s="23"/>
      <c r="F42" s="23"/>
      <c r="G42" s="12">
        <v>3511.1</v>
      </c>
      <c r="I42" s="13"/>
    </row>
    <row r="43" spans="1:9" s="12" customFormat="1" ht="20.25" customHeight="1">
      <c r="A43" s="84" t="s">
        <v>98</v>
      </c>
      <c r="B43" s="85" t="s">
        <v>14</v>
      </c>
      <c r="C43" s="24"/>
      <c r="D43" s="24"/>
      <c r="E43" s="23"/>
      <c r="F43" s="23"/>
      <c r="G43" s="12">
        <v>3511.1</v>
      </c>
      <c r="I43" s="13"/>
    </row>
    <row r="44" spans="1:9" s="12" customFormat="1" ht="23.25" customHeight="1">
      <c r="A44" s="84" t="s">
        <v>99</v>
      </c>
      <c r="B44" s="85" t="s">
        <v>100</v>
      </c>
      <c r="C44" s="24"/>
      <c r="D44" s="24"/>
      <c r="E44" s="23"/>
      <c r="F44" s="23"/>
      <c r="G44" s="12">
        <v>3511.1</v>
      </c>
      <c r="I44" s="13"/>
    </row>
    <row r="45" spans="1:9" s="12" customFormat="1" ht="23.25" customHeight="1">
      <c r="A45" s="84" t="s">
        <v>101</v>
      </c>
      <c r="B45" s="85" t="s">
        <v>102</v>
      </c>
      <c r="C45" s="24"/>
      <c r="D45" s="24"/>
      <c r="E45" s="23"/>
      <c r="F45" s="23"/>
      <c r="G45" s="12">
        <v>3511.1</v>
      </c>
      <c r="I45" s="13"/>
    </row>
    <row r="46" spans="1:9" s="12" customFormat="1" ht="21.75" customHeight="1">
      <c r="A46" s="84" t="s">
        <v>103</v>
      </c>
      <c r="B46" s="85" t="s">
        <v>100</v>
      </c>
      <c r="C46" s="24"/>
      <c r="D46" s="24"/>
      <c r="E46" s="23"/>
      <c r="F46" s="23"/>
      <c r="G46" s="12">
        <v>3511.1</v>
      </c>
      <c r="I46" s="13"/>
    </row>
    <row r="47" spans="1:9" s="19" customFormat="1" ht="30">
      <c r="A47" s="31" t="s">
        <v>104</v>
      </c>
      <c r="B47" s="22" t="s">
        <v>6</v>
      </c>
      <c r="C47" s="24" t="s">
        <v>149</v>
      </c>
      <c r="D47" s="24">
        <v>2246.78</v>
      </c>
      <c r="E47" s="23">
        <f>D47/G47</f>
        <v>0.64</v>
      </c>
      <c r="F47" s="23">
        <f>E47/12</f>
        <v>0.05</v>
      </c>
      <c r="G47" s="12">
        <v>3511.1</v>
      </c>
      <c r="H47" s="12">
        <v>1.07</v>
      </c>
      <c r="I47" s="13">
        <v>0.04</v>
      </c>
    </row>
    <row r="48" spans="1:9" s="19" customFormat="1" ht="30">
      <c r="A48" s="31" t="s">
        <v>105</v>
      </c>
      <c r="B48" s="22" t="s">
        <v>6</v>
      </c>
      <c r="C48" s="24" t="s">
        <v>149</v>
      </c>
      <c r="D48" s="24">
        <v>2246.78</v>
      </c>
      <c r="E48" s="23">
        <f>D48/G48</f>
        <v>0.64</v>
      </c>
      <c r="F48" s="23">
        <f>E48/12</f>
        <v>0.05</v>
      </c>
      <c r="G48" s="12">
        <v>3511.1</v>
      </c>
      <c r="H48" s="12">
        <v>1.07</v>
      </c>
      <c r="I48" s="13">
        <v>0.04</v>
      </c>
    </row>
    <row r="49" spans="1:9" s="19" customFormat="1" ht="34.5" customHeight="1">
      <c r="A49" s="31" t="s">
        <v>106</v>
      </c>
      <c r="B49" s="22" t="s">
        <v>6</v>
      </c>
      <c r="C49" s="24" t="s">
        <v>149</v>
      </c>
      <c r="D49" s="24">
        <v>14185.73</v>
      </c>
      <c r="E49" s="23">
        <f>D49/G49</f>
        <v>4.04</v>
      </c>
      <c r="F49" s="23">
        <f>E49/12</f>
        <v>0.34</v>
      </c>
      <c r="G49" s="12">
        <v>3511.1</v>
      </c>
      <c r="H49" s="12">
        <v>1.07</v>
      </c>
      <c r="I49" s="13">
        <v>0.25</v>
      </c>
    </row>
    <row r="50" spans="1:9" s="19" customFormat="1" ht="30">
      <c r="A50" s="31" t="s">
        <v>20</v>
      </c>
      <c r="B50" s="22"/>
      <c r="C50" s="24" t="s">
        <v>157</v>
      </c>
      <c r="D50" s="24">
        <f>E50*G50</f>
        <v>8426.64</v>
      </c>
      <c r="E50" s="23">
        <f>F50*12</f>
        <v>2.4</v>
      </c>
      <c r="F50" s="23">
        <v>0.2</v>
      </c>
      <c r="G50" s="12">
        <v>3511.1</v>
      </c>
      <c r="H50" s="12">
        <v>1.07</v>
      </c>
      <c r="I50" s="13">
        <v>0.03</v>
      </c>
    </row>
    <row r="51" spans="1:9" s="19" customFormat="1" ht="25.5">
      <c r="A51" s="42" t="s">
        <v>107</v>
      </c>
      <c r="B51" s="43" t="s">
        <v>69</v>
      </c>
      <c r="C51" s="24"/>
      <c r="D51" s="24"/>
      <c r="E51" s="23"/>
      <c r="F51" s="23"/>
      <c r="G51" s="12">
        <v>3511.1</v>
      </c>
      <c r="H51" s="12"/>
      <c r="I51" s="13"/>
    </row>
    <row r="52" spans="1:9" s="19" customFormat="1" ht="30" customHeight="1">
      <c r="A52" s="42" t="s">
        <v>108</v>
      </c>
      <c r="B52" s="43" t="s">
        <v>69</v>
      </c>
      <c r="C52" s="24"/>
      <c r="D52" s="24"/>
      <c r="E52" s="23"/>
      <c r="F52" s="23"/>
      <c r="G52" s="12">
        <v>3511.1</v>
      </c>
      <c r="H52" s="12"/>
      <c r="I52" s="13"/>
    </row>
    <row r="53" spans="1:9" s="19" customFormat="1" ht="15">
      <c r="A53" s="42" t="s">
        <v>109</v>
      </c>
      <c r="B53" s="43" t="s">
        <v>56</v>
      </c>
      <c r="C53" s="24"/>
      <c r="D53" s="24"/>
      <c r="E53" s="23"/>
      <c r="F53" s="23"/>
      <c r="G53" s="12">
        <v>3511.1</v>
      </c>
      <c r="H53" s="12"/>
      <c r="I53" s="13"/>
    </row>
    <row r="54" spans="1:9" s="19" customFormat="1" ht="17.25" customHeight="1">
      <c r="A54" s="42" t="s">
        <v>110</v>
      </c>
      <c r="B54" s="43" t="s">
        <v>69</v>
      </c>
      <c r="C54" s="24"/>
      <c r="D54" s="24"/>
      <c r="E54" s="23"/>
      <c r="F54" s="23"/>
      <c r="G54" s="12">
        <v>3511.1</v>
      </c>
      <c r="H54" s="12"/>
      <c r="I54" s="13"/>
    </row>
    <row r="55" spans="1:9" s="19" customFormat="1" ht="25.5">
      <c r="A55" s="42" t="s">
        <v>111</v>
      </c>
      <c r="B55" s="43" t="s">
        <v>69</v>
      </c>
      <c r="C55" s="24"/>
      <c r="D55" s="24"/>
      <c r="E55" s="23"/>
      <c r="F55" s="23"/>
      <c r="G55" s="12">
        <v>3511.1</v>
      </c>
      <c r="H55" s="12"/>
      <c r="I55" s="13"/>
    </row>
    <row r="56" spans="1:9" s="19" customFormat="1" ht="21.75" customHeight="1">
      <c r="A56" s="42" t="s">
        <v>112</v>
      </c>
      <c r="B56" s="43" t="s">
        <v>69</v>
      </c>
      <c r="C56" s="24"/>
      <c r="D56" s="24"/>
      <c r="E56" s="23"/>
      <c r="F56" s="23"/>
      <c r="G56" s="12">
        <v>3511.1</v>
      </c>
      <c r="H56" s="12"/>
      <c r="I56" s="13"/>
    </row>
    <row r="57" spans="1:9" s="19" customFormat="1" ht="25.5">
      <c r="A57" s="42" t="s">
        <v>113</v>
      </c>
      <c r="B57" s="43" t="s">
        <v>69</v>
      </c>
      <c r="C57" s="24"/>
      <c r="D57" s="24"/>
      <c r="E57" s="23"/>
      <c r="F57" s="23"/>
      <c r="G57" s="12">
        <v>3511.1</v>
      </c>
      <c r="H57" s="12"/>
      <c r="I57" s="13"/>
    </row>
    <row r="58" spans="1:9" s="19" customFormat="1" ht="24.75" customHeight="1">
      <c r="A58" s="42" t="s">
        <v>114</v>
      </c>
      <c r="B58" s="43" t="s">
        <v>69</v>
      </c>
      <c r="C58" s="24"/>
      <c r="D58" s="24"/>
      <c r="E58" s="23"/>
      <c r="F58" s="23"/>
      <c r="G58" s="12">
        <v>3511.1</v>
      </c>
      <c r="H58" s="12"/>
      <c r="I58" s="13"/>
    </row>
    <row r="59" spans="1:9" s="19" customFormat="1" ht="23.25" customHeight="1">
      <c r="A59" s="42" t="s">
        <v>115</v>
      </c>
      <c r="B59" s="43" t="s">
        <v>69</v>
      </c>
      <c r="C59" s="24"/>
      <c r="D59" s="24"/>
      <c r="E59" s="23"/>
      <c r="F59" s="23"/>
      <c r="G59" s="12">
        <v>3511.1</v>
      </c>
      <c r="H59" s="12"/>
      <c r="I59" s="13"/>
    </row>
    <row r="60" spans="1:9" s="12" customFormat="1" ht="15">
      <c r="A60" s="31" t="s">
        <v>22</v>
      </c>
      <c r="B60" s="22" t="s">
        <v>23</v>
      </c>
      <c r="C60" s="24" t="s">
        <v>158</v>
      </c>
      <c r="D60" s="24">
        <f>E60*G60</f>
        <v>2949.32</v>
      </c>
      <c r="E60" s="23">
        <f>12*F60</f>
        <v>0.84</v>
      </c>
      <c r="F60" s="23">
        <v>0.07</v>
      </c>
      <c r="G60" s="12">
        <v>3511.1</v>
      </c>
      <c r="H60" s="12">
        <v>1.07</v>
      </c>
      <c r="I60" s="13">
        <v>0.03</v>
      </c>
    </row>
    <row r="61" spans="1:9" s="12" customFormat="1" ht="15">
      <c r="A61" s="31" t="s">
        <v>24</v>
      </c>
      <c r="B61" s="34" t="s">
        <v>25</v>
      </c>
      <c r="C61" s="33" t="s">
        <v>158</v>
      </c>
      <c r="D61" s="24">
        <v>1853.6</v>
      </c>
      <c r="E61" s="23">
        <f>D61/G61</f>
        <v>0.53</v>
      </c>
      <c r="F61" s="23">
        <f>E61/12</f>
        <v>0.04</v>
      </c>
      <c r="G61" s="12">
        <v>3511.1</v>
      </c>
      <c r="H61" s="12">
        <v>1.07</v>
      </c>
      <c r="I61" s="13">
        <v>0.02</v>
      </c>
    </row>
    <row r="62" spans="1:9" s="32" customFormat="1" ht="30">
      <c r="A62" s="31" t="s">
        <v>21</v>
      </c>
      <c r="B62" s="22"/>
      <c r="C62" s="33" t="s">
        <v>153</v>
      </c>
      <c r="D62" s="24">
        <v>2849.1</v>
      </c>
      <c r="E62" s="23">
        <f>D62/G62</f>
        <v>0.81</v>
      </c>
      <c r="F62" s="23">
        <f>E62/12</f>
        <v>0.07</v>
      </c>
      <c r="G62" s="12">
        <v>3511.1</v>
      </c>
      <c r="H62" s="12">
        <v>1.07</v>
      </c>
      <c r="I62" s="13">
        <v>0.03</v>
      </c>
    </row>
    <row r="63" spans="1:9" s="32" customFormat="1" ht="21" customHeight="1">
      <c r="A63" s="31" t="s">
        <v>30</v>
      </c>
      <c r="B63" s="22"/>
      <c r="C63" s="23" t="s">
        <v>159</v>
      </c>
      <c r="D63" s="23">
        <f>D64+D65+D66+D67+D68+D69+D70+D71+D72+D73+D74+D76</f>
        <v>55644.61</v>
      </c>
      <c r="E63" s="23">
        <f>D63/G62</f>
        <v>15.85</v>
      </c>
      <c r="F63" s="23">
        <f>E63/12</f>
        <v>1.32</v>
      </c>
      <c r="G63" s="12">
        <v>3511.1</v>
      </c>
      <c r="H63" s="12">
        <v>1.07</v>
      </c>
      <c r="I63" s="13">
        <v>0.87</v>
      </c>
    </row>
    <row r="64" spans="1:11" s="19" customFormat="1" ht="27" customHeight="1">
      <c r="A64" s="36" t="s">
        <v>73</v>
      </c>
      <c r="B64" s="30" t="s">
        <v>14</v>
      </c>
      <c r="C64" s="38"/>
      <c r="D64" s="38">
        <v>1043.27</v>
      </c>
      <c r="E64" s="37"/>
      <c r="F64" s="37"/>
      <c r="G64" s="12">
        <v>3511.1</v>
      </c>
      <c r="H64" s="12">
        <v>1.07</v>
      </c>
      <c r="I64" s="13">
        <v>0.01</v>
      </c>
      <c r="K64" s="32"/>
    </row>
    <row r="65" spans="1:11" s="19" customFormat="1" ht="18.75" customHeight="1">
      <c r="A65" s="36" t="s">
        <v>15</v>
      </c>
      <c r="B65" s="30" t="s">
        <v>19</v>
      </c>
      <c r="C65" s="38"/>
      <c r="D65" s="38">
        <v>2021.67</v>
      </c>
      <c r="E65" s="37"/>
      <c r="F65" s="37"/>
      <c r="G65" s="12">
        <v>3511.1</v>
      </c>
      <c r="H65" s="12">
        <v>1.07</v>
      </c>
      <c r="I65" s="13">
        <v>0.02</v>
      </c>
      <c r="K65" s="32"/>
    </row>
    <row r="66" spans="1:11" s="19" customFormat="1" ht="18" customHeight="1">
      <c r="A66" s="36" t="s">
        <v>72</v>
      </c>
      <c r="B66" s="40" t="s">
        <v>14</v>
      </c>
      <c r="C66" s="38"/>
      <c r="D66" s="38">
        <v>3602.46</v>
      </c>
      <c r="E66" s="37"/>
      <c r="F66" s="37"/>
      <c r="G66" s="12">
        <v>3511.1</v>
      </c>
      <c r="H66" s="12"/>
      <c r="I66" s="13"/>
      <c r="K66" s="32"/>
    </row>
    <row r="67" spans="1:11" s="19" customFormat="1" ht="15">
      <c r="A67" s="36" t="s">
        <v>44</v>
      </c>
      <c r="B67" s="30" t="s">
        <v>14</v>
      </c>
      <c r="C67" s="38"/>
      <c r="D67" s="38">
        <v>3852.68</v>
      </c>
      <c r="E67" s="37"/>
      <c r="F67" s="37"/>
      <c r="G67" s="12">
        <v>3511.1</v>
      </c>
      <c r="H67" s="12">
        <v>1.07</v>
      </c>
      <c r="I67" s="13">
        <v>0.05</v>
      </c>
      <c r="K67" s="32"/>
    </row>
    <row r="68" spans="1:11" s="19" customFormat="1" ht="15">
      <c r="A68" s="36" t="s">
        <v>16</v>
      </c>
      <c r="B68" s="30" t="s">
        <v>14</v>
      </c>
      <c r="C68" s="38"/>
      <c r="D68" s="38">
        <v>8588.18</v>
      </c>
      <c r="E68" s="37"/>
      <c r="F68" s="37"/>
      <c r="G68" s="12">
        <v>3511.1</v>
      </c>
      <c r="H68" s="12">
        <v>1.07</v>
      </c>
      <c r="I68" s="13">
        <v>0.15</v>
      </c>
      <c r="K68" s="32"/>
    </row>
    <row r="69" spans="1:11" s="19" customFormat="1" ht="15">
      <c r="A69" s="36" t="s">
        <v>17</v>
      </c>
      <c r="B69" s="30" t="s">
        <v>14</v>
      </c>
      <c r="C69" s="38"/>
      <c r="D69" s="38">
        <v>1010.85</v>
      </c>
      <c r="E69" s="37"/>
      <c r="F69" s="37"/>
      <c r="G69" s="12">
        <v>3511.1</v>
      </c>
      <c r="H69" s="12">
        <v>1.07</v>
      </c>
      <c r="I69" s="13">
        <v>0.02</v>
      </c>
      <c r="K69" s="32"/>
    </row>
    <row r="70" spans="1:11" s="19" customFormat="1" ht="15">
      <c r="A70" s="36" t="s">
        <v>41</v>
      </c>
      <c r="B70" s="30" t="s">
        <v>14</v>
      </c>
      <c r="C70" s="38"/>
      <c r="D70" s="38">
        <v>1926.28</v>
      </c>
      <c r="E70" s="37"/>
      <c r="F70" s="37"/>
      <c r="G70" s="12">
        <v>3511.1</v>
      </c>
      <c r="H70" s="12">
        <v>1.07</v>
      </c>
      <c r="I70" s="13">
        <v>0.02</v>
      </c>
      <c r="K70" s="32"/>
    </row>
    <row r="71" spans="1:11" s="19" customFormat="1" ht="15">
      <c r="A71" s="36" t="s">
        <v>42</v>
      </c>
      <c r="B71" s="30" t="s">
        <v>19</v>
      </c>
      <c r="C71" s="38"/>
      <c r="D71" s="38">
        <v>7705.39</v>
      </c>
      <c r="E71" s="37"/>
      <c r="F71" s="37"/>
      <c r="G71" s="12">
        <v>3511.1</v>
      </c>
      <c r="H71" s="12">
        <v>1.07</v>
      </c>
      <c r="I71" s="13">
        <v>0.1</v>
      </c>
      <c r="K71" s="32"/>
    </row>
    <row r="72" spans="1:11" s="19" customFormat="1" ht="25.5">
      <c r="A72" s="36" t="s">
        <v>18</v>
      </c>
      <c r="B72" s="30" t="s">
        <v>14</v>
      </c>
      <c r="C72" s="38"/>
      <c r="D72" s="38">
        <v>3311.99</v>
      </c>
      <c r="E72" s="37"/>
      <c r="F72" s="37"/>
      <c r="G72" s="12">
        <v>3511.1</v>
      </c>
      <c r="H72" s="12">
        <v>1.07</v>
      </c>
      <c r="I72" s="13">
        <v>0.05</v>
      </c>
      <c r="K72" s="32"/>
    </row>
    <row r="73" spans="1:11" s="19" customFormat="1" ht="25.5">
      <c r="A73" s="36" t="s">
        <v>74</v>
      </c>
      <c r="B73" s="30" t="s">
        <v>14</v>
      </c>
      <c r="C73" s="38"/>
      <c r="D73" s="38">
        <v>13652.99</v>
      </c>
      <c r="E73" s="37"/>
      <c r="F73" s="37"/>
      <c r="G73" s="12">
        <v>3511.1</v>
      </c>
      <c r="H73" s="12">
        <v>1.07</v>
      </c>
      <c r="I73" s="13">
        <v>0.01</v>
      </c>
      <c r="K73" s="32"/>
    </row>
    <row r="74" spans="1:11" s="19" customFormat="1" ht="30.75" customHeight="1">
      <c r="A74" s="36" t="s">
        <v>116</v>
      </c>
      <c r="B74" s="40" t="s">
        <v>49</v>
      </c>
      <c r="C74" s="81"/>
      <c r="D74" s="38">
        <v>8928.85</v>
      </c>
      <c r="E74" s="37"/>
      <c r="F74" s="37"/>
      <c r="G74" s="12">
        <v>3511.1</v>
      </c>
      <c r="H74" s="12"/>
      <c r="I74" s="13"/>
      <c r="K74" s="32"/>
    </row>
    <row r="75" spans="1:11" s="19" customFormat="1" ht="18" customHeight="1">
      <c r="A75" s="36" t="s">
        <v>117</v>
      </c>
      <c r="B75" s="43" t="s">
        <v>14</v>
      </c>
      <c r="C75" s="81"/>
      <c r="D75" s="38">
        <v>0</v>
      </c>
      <c r="E75" s="37"/>
      <c r="F75" s="37"/>
      <c r="G75" s="12">
        <v>3511.1</v>
      </c>
      <c r="H75" s="12">
        <v>1.07</v>
      </c>
      <c r="I75" s="13">
        <v>0</v>
      </c>
      <c r="K75" s="32"/>
    </row>
    <row r="76" spans="1:11" s="19" customFormat="1" ht="20.25" customHeight="1">
      <c r="A76" s="36" t="s">
        <v>118</v>
      </c>
      <c r="B76" s="40" t="s">
        <v>48</v>
      </c>
      <c r="C76" s="38"/>
      <c r="D76" s="38">
        <f>E76*G76</f>
        <v>0</v>
      </c>
      <c r="E76" s="37"/>
      <c r="F76" s="37"/>
      <c r="G76" s="12">
        <v>3511.1</v>
      </c>
      <c r="H76" s="12">
        <v>1.07</v>
      </c>
      <c r="I76" s="13">
        <v>0.01</v>
      </c>
      <c r="K76" s="32"/>
    </row>
    <row r="77" spans="1:9" s="32" customFormat="1" ht="30">
      <c r="A77" s="31" t="s">
        <v>35</v>
      </c>
      <c r="B77" s="22"/>
      <c r="C77" s="23" t="s">
        <v>160</v>
      </c>
      <c r="D77" s="23">
        <f>D78+D79+D80+D81+D82+D83+D84+D85+D87</f>
        <v>62664.33</v>
      </c>
      <c r="E77" s="23">
        <f>D77/G77</f>
        <v>17.85</v>
      </c>
      <c r="F77" s="23">
        <f>E77/12</f>
        <v>1.49</v>
      </c>
      <c r="G77" s="12">
        <v>3511.1</v>
      </c>
      <c r="H77" s="12">
        <v>1.07</v>
      </c>
      <c r="I77" s="13">
        <v>0.51</v>
      </c>
    </row>
    <row r="78" spans="1:11" s="19" customFormat="1" ht="15">
      <c r="A78" s="36" t="s">
        <v>31</v>
      </c>
      <c r="B78" s="30" t="s">
        <v>45</v>
      </c>
      <c r="C78" s="38"/>
      <c r="D78" s="38">
        <v>2889.52</v>
      </c>
      <c r="E78" s="37"/>
      <c r="F78" s="37"/>
      <c r="G78" s="12">
        <v>3511.1</v>
      </c>
      <c r="H78" s="12">
        <v>1.07</v>
      </c>
      <c r="I78" s="13">
        <v>0.05</v>
      </c>
      <c r="K78" s="32"/>
    </row>
    <row r="79" spans="1:11" s="19" customFormat="1" ht="25.5">
      <c r="A79" s="36" t="s">
        <v>32</v>
      </c>
      <c r="B79" s="40" t="s">
        <v>14</v>
      </c>
      <c r="C79" s="38"/>
      <c r="D79" s="38">
        <v>1926.35</v>
      </c>
      <c r="E79" s="37"/>
      <c r="F79" s="37"/>
      <c r="G79" s="12">
        <v>3511.1</v>
      </c>
      <c r="H79" s="12">
        <v>1.07</v>
      </c>
      <c r="I79" s="13">
        <v>0.03</v>
      </c>
      <c r="K79" s="32"/>
    </row>
    <row r="80" spans="1:11" s="19" customFormat="1" ht="15">
      <c r="A80" s="36" t="s">
        <v>50</v>
      </c>
      <c r="B80" s="30" t="s">
        <v>49</v>
      </c>
      <c r="C80" s="38"/>
      <c r="D80" s="38">
        <v>2021.63</v>
      </c>
      <c r="E80" s="37"/>
      <c r="F80" s="37"/>
      <c r="G80" s="12">
        <v>3511.1</v>
      </c>
      <c r="H80" s="12">
        <v>1.07</v>
      </c>
      <c r="I80" s="13">
        <v>0.03</v>
      </c>
      <c r="K80" s="32"/>
    </row>
    <row r="81" spans="1:11" s="19" customFormat="1" ht="25.5">
      <c r="A81" s="36" t="s">
        <v>46</v>
      </c>
      <c r="B81" s="30" t="s">
        <v>47</v>
      </c>
      <c r="C81" s="38"/>
      <c r="D81" s="38">
        <v>1926.35</v>
      </c>
      <c r="E81" s="37"/>
      <c r="F81" s="37"/>
      <c r="G81" s="12">
        <v>3511.1</v>
      </c>
      <c r="H81" s="12">
        <v>1.07</v>
      </c>
      <c r="I81" s="13">
        <v>0.03</v>
      </c>
      <c r="K81" s="32"/>
    </row>
    <row r="82" spans="1:11" s="19" customFormat="1" ht="15">
      <c r="A82" s="36" t="s">
        <v>64</v>
      </c>
      <c r="B82" s="40" t="s">
        <v>49</v>
      </c>
      <c r="C82" s="38"/>
      <c r="D82" s="38">
        <v>13424.22</v>
      </c>
      <c r="E82" s="37"/>
      <c r="F82" s="37"/>
      <c r="G82" s="12">
        <v>3511.1</v>
      </c>
      <c r="H82" s="12">
        <v>1.07</v>
      </c>
      <c r="I82" s="13">
        <v>0.22</v>
      </c>
      <c r="K82" s="32"/>
    </row>
    <row r="83" spans="1:11" s="19" customFormat="1" ht="18" customHeight="1">
      <c r="A83" s="36" t="s">
        <v>43</v>
      </c>
      <c r="B83" s="30" t="s">
        <v>6</v>
      </c>
      <c r="C83" s="81"/>
      <c r="D83" s="38">
        <v>6851.28</v>
      </c>
      <c r="E83" s="37"/>
      <c r="F83" s="37"/>
      <c r="G83" s="12">
        <v>3511.1</v>
      </c>
      <c r="H83" s="12">
        <v>1.07</v>
      </c>
      <c r="I83" s="13">
        <v>0.12</v>
      </c>
      <c r="K83" s="32"/>
    </row>
    <row r="84" spans="1:11" s="19" customFormat="1" ht="27.75" customHeight="1">
      <c r="A84" s="36" t="s">
        <v>119</v>
      </c>
      <c r="B84" s="40" t="s">
        <v>14</v>
      </c>
      <c r="C84" s="81"/>
      <c r="D84" s="81">
        <v>33624.98</v>
      </c>
      <c r="E84" s="39"/>
      <c r="F84" s="39"/>
      <c r="G84" s="12">
        <v>3511.1</v>
      </c>
      <c r="H84" s="12"/>
      <c r="I84" s="13"/>
      <c r="K84" s="32"/>
    </row>
    <row r="85" spans="1:11" s="19" customFormat="1" ht="27" customHeight="1">
      <c r="A85" s="36" t="s">
        <v>116</v>
      </c>
      <c r="B85" s="40" t="s">
        <v>49</v>
      </c>
      <c r="C85" s="81"/>
      <c r="D85" s="81">
        <v>0</v>
      </c>
      <c r="E85" s="39"/>
      <c r="F85" s="39"/>
      <c r="G85" s="12">
        <v>3511.1</v>
      </c>
      <c r="H85" s="12"/>
      <c r="I85" s="13"/>
      <c r="K85" s="32"/>
    </row>
    <row r="86" spans="1:11" s="19" customFormat="1" ht="18" customHeight="1">
      <c r="A86" s="42" t="s">
        <v>120</v>
      </c>
      <c r="B86" s="40" t="s">
        <v>48</v>
      </c>
      <c r="C86" s="81"/>
      <c r="D86" s="81">
        <v>0</v>
      </c>
      <c r="E86" s="39"/>
      <c r="F86" s="39"/>
      <c r="G86" s="12">
        <v>3511.1</v>
      </c>
      <c r="H86" s="12"/>
      <c r="I86" s="13"/>
      <c r="K86" s="32"/>
    </row>
    <row r="87" spans="1:11" s="19" customFormat="1" ht="18" customHeight="1">
      <c r="A87" s="36" t="s">
        <v>121</v>
      </c>
      <c r="B87" s="40" t="s">
        <v>14</v>
      </c>
      <c r="C87" s="81"/>
      <c r="D87" s="81">
        <v>0</v>
      </c>
      <c r="E87" s="39"/>
      <c r="F87" s="39"/>
      <c r="G87" s="12">
        <v>3511.1</v>
      </c>
      <c r="H87" s="12"/>
      <c r="I87" s="13"/>
      <c r="K87" s="32"/>
    </row>
    <row r="88" spans="1:11" s="19" customFormat="1" ht="30">
      <c r="A88" s="31" t="s">
        <v>36</v>
      </c>
      <c r="B88" s="30"/>
      <c r="C88" s="23" t="s">
        <v>161</v>
      </c>
      <c r="D88" s="23">
        <v>0</v>
      </c>
      <c r="E88" s="23">
        <f>D88/G88</f>
        <v>0</v>
      </c>
      <c r="F88" s="23">
        <f>E88/12</f>
        <v>0</v>
      </c>
      <c r="G88" s="12">
        <v>3511.1</v>
      </c>
      <c r="H88" s="12">
        <v>1.07</v>
      </c>
      <c r="I88" s="13">
        <v>0.09</v>
      </c>
      <c r="K88" s="32"/>
    </row>
    <row r="89" spans="1:11" s="19" customFormat="1" ht="18.75" customHeight="1">
      <c r="A89" s="36" t="s">
        <v>122</v>
      </c>
      <c r="B89" s="30" t="s">
        <v>14</v>
      </c>
      <c r="C89" s="81"/>
      <c r="D89" s="28">
        <v>0</v>
      </c>
      <c r="E89" s="23"/>
      <c r="F89" s="23"/>
      <c r="G89" s="12">
        <v>3511.1</v>
      </c>
      <c r="H89" s="12"/>
      <c r="I89" s="13"/>
      <c r="K89" s="32"/>
    </row>
    <row r="90" spans="1:11" s="19" customFormat="1" ht="17.25" customHeight="1">
      <c r="A90" s="42" t="s">
        <v>123</v>
      </c>
      <c r="B90" s="40" t="s">
        <v>49</v>
      </c>
      <c r="C90" s="81"/>
      <c r="D90" s="28">
        <v>0</v>
      </c>
      <c r="E90" s="23"/>
      <c r="F90" s="23"/>
      <c r="G90" s="12">
        <v>3511.1</v>
      </c>
      <c r="H90" s="12"/>
      <c r="I90" s="13"/>
      <c r="K90" s="32"/>
    </row>
    <row r="91" spans="1:11" s="19" customFormat="1" ht="15">
      <c r="A91" s="36" t="s">
        <v>124</v>
      </c>
      <c r="B91" s="40" t="s">
        <v>48</v>
      </c>
      <c r="C91" s="81"/>
      <c r="D91" s="28">
        <v>0</v>
      </c>
      <c r="E91" s="23"/>
      <c r="F91" s="23"/>
      <c r="G91" s="12">
        <v>3511.1</v>
      </c>
      <c r="H91" s="12"/>
      <c r="I91" s="13"/>
      <c r="K91" s="32"/>
    </row>
    <row r="92" spans="1:11" s="19" customFormat="1" ht="25.5">
      <c r="A92" s="36" t="s">
        <v>125</v>
      </c>
      <c r="B92" s="40" t="s">
        <v>48</v>
      </c>
      <c r="C92" s="38"/>
      <c r="D92" s="38">
        <f>E92*G92</f>
        <v>0</v>
      </c>
      <c r="E92" s="37"/>
      <c r="F92" s="37"/>
      <c r="G92" s="12">
        <v>3511.1</v>
      </c>
      <c r="H92" s="12">
        <v>1.07</v>
      </c>
      <c r="I92" s="13">
        <v>0</v>
      </c>
      <c r="K92" s="32"/>
    </row>
    <row r="93" spans="1:11" s="19" customFormat="1" ht="18.75" customHeight="1">
      <c r="A93" s="31" t="s">
        <v>126</v>
      </c>
      <c r="B93" s="30"/>
      <c r="C93" s="23" t="s">
        <v>162</v>
      </c>
      <c r="D93" s="23">
        <f>D95+D96+D97+D94+D98+D99</f>
        <v>26017.55</v>
      </c>
      <c r="E93" s="23">
        <f>D93/G93</f>
        <v>7.41</v>
      </c>
      <c r="F93" s="23">
        <f>E93/12</f>
        <v>0.62</v>
      </c>
      <c r="G93" s="12">
        <v>3511.1</v>
      </c>
      <c r="H93" s="12">
        <v>1.07</v>
      </c>
      <c r="I93" s="13">
        <v>0.2</v>
      </c>
      <c r="K93" s="32"/>
    </row>
    <row r="94" spans="1:11" s="19" customFormat="1" ht="17.25" customHeight="1">
      <c r="A94" s="36" t="s">
        <v>33</v>
      </c>
      <c r="B94" s="30" t="s">
        <v>6</v>
      </c>
      <c r="C94" s="38"/>
      <c r="D94" s="38">
        <f>E94*G94</f>
        <v>0</v>
      </c>
      <c r="E94" s="37"/>
      <c r="F94" s="37"/>
      <c r="G94" s="12">
        <v>3511.1</v>
      </c>
      <c r="H94" s="12">
        <v>1.07</v>
      </c>
      <c r="I94" s="13">
        <v>0</v>
      </c>
      <c r="K94" s="32"/>
    </row>
    <row r="95" spans="1:11" s="19" customFormat="1" ht="43.5" customHeight="1">
      <c r="A95" s="36" t="s">
        <v>127</v>
      </c>
      <c r="B95" s="30" t="s">
        <v>14</v>
      </c>
      <c r="C95" s="38"/>
      <c r="D95" s="38">
        <v>10515.34</v>
      </c>
      <c r="E95" s="37"/>
      <c r="F95" s="37"/>
      <c r="G95" s="12">
        <v>3511.1</v>
      </c>
      <c r="H95" s="12">
        <v>1.07</v>
      </c>
      <c r="I95" s="13">
        <v>0.18</v>
      </c>
      <c r="K95" s="32"/>
    </row>
    <row r="96" spans="1:11" s="19" customFormat="1" ht="41.25" customHeight="1">
      <c r="A96" s="36" t="s">
        <v>128</v>
      </c>
      <c r="B96" s="30" t="s">
        <v>14</v>
      </c>
      <c r="C96" s="38"/>
      <c r="D96" s="38">
        <v>1006.81</v>
      </c>
      <c r="E96" s="37"/>
      <c r="F96" s="37"/>
      <c r="G96" s="12">
        <v>3511.1</v>
      </c>
      <c r="H96" s="12">
        <v>1.07</v>
      </c>
      <c r="I96" s="13">
        <v>0.02</v>
      </c>
      <c r="K96" s="32"/>
    </row>
    <row r="97" spans="1:11" s="19" customFormat="1" ht="27.75" customHeight="1">
      <c r="A97" s="36" t="s">
        <v>52</v>
      </c>
      <c r="B97" s="30" t="s">
        <v>9</v>
      </c>
      <c r="C97" s="38"/>
      <c r="D97" s="38">
        <f>E97*G97</f>
        <v>0</v>
      </c>
      <c r="E97" s="37"/>
      <c r="F97" s="37"/>
      <c r="G97" s="12">
        <v>3511.1</v>
      </c>
      <c r="H97" s="12">
        <v>1.07</v>
      </c>
      <c r="I97" s="13">
        <v>0</v>
      </c>
      <c r="K97" s="32"/>
    </row>
    <row r="98" spans="1:11" s="19" customFormat="1" ht="22.5" customHeight="1">
      <c r="A98" s="36" t="s">
        <v>38</v>
      </c>
      <c r="B98" s="40" t="s">
        <v>129</v>
      </c>
      <c r="C98" s="38"/>
      <c r="D98" s="38">
        <v>0</v>
      </c>
      <c r="E98" s="37"/>
      <c r="F98" s="37"/>
      <c r="G98" s="12">
        <v>3511.1</v>
      </c>
      <c r="H98" s="12"/>
      <c r="I98" s="13"/>
      <c r="K98" s="32"/>
    </row>
    <row r="99" spans="1:11" s="19" customFormat="1" ht="58.5" customHeight="1">
      <c r="A99" s="36" t="s">
        <v>130</v>
      </c>
      <c r="B99" s="40" t="s">
        <v>69</v>
      </c>
      <c r="C99" s="38"/>
      <c r="D99" s="38">
        <v>14495.4</v>
      </c>
      <c r="E99" s="37"/>
      <c r="F99" s="37"/>
      <c r="G99" s="12">
        <v>3511.1</v>
      </c>
      <c r="H99" s="12">
        <v>1.07</v>
      </c>
      <c r="I99" s="13">
        <v>0</v>
      </c>
      <c r="K99" s="32"/>
    </row>
    <row r="100" spans="1:11" s="19" customFormat="1" ht="15">
      <c r="A100" s="31" t="s">
        <v>37</v>
      </c>
      <c r="B100" s="30"/>
      <c r="C100" s="23" t="s">
        <v>163</v>
      </c>
      <c r="D100" s="23">
        <f>D101</f>
        <v>1208.01</v>
      </c>
      <c r="E100" s="23">
        <f>D100/G100</f>
        <v>0.34</v>
      </c>
      <c r="F100" s="23">
        <f>E100/12</f>
        <v>0.03</v>
      </c>
      <c r="G100" s="12">
        <v>3511.1</v>
      </c>
      <c r="H100" s="12">
        <v>1.07</v>
      </c>
      <c r="I100" s="13">
        <v>0.14</v>
      </c>
      <c r="K100" s="32"/>
    </row>
    <row r="101" spans="1:11" s="19" customFormat="1" ht="15">
      <c r="A101" s="36" t="s">
        <v>34</v>
      </c>
      <c r="B101" s="30" t="s">
        <v>14</v>
      </c>
      <c r="C101" s="38"/>
      <c r="D101" s="38">
        <v>1208.01</v>
      </c>
      <c r="E101" s="37"/>
      <c r="F101" s="37"/>
      <c r="G101" s="12">
        <v>3511.1</v>
      </c>
      <c r="H101" s="12">
        <v>1.07</v>
      </c>
      <c r="I101" s="13">
        <v>0.02</v>
      </c>
      <c r="K101" s="32"/>
    </row>
    <row r="102" spans="1:11" s="12" customFormat="1" ht="15">
      <c r="A102" s="31" t="s">
        <v>40</v>
      </c>
      <c r="B102" s="22"/>
      <c r="C102" s="23" t="s">
        <v>164</v>
      </c>
      <c r="D102" s="23">
        <f>D103+D104</f>
        <v>34840.96</v>
      </c>
      <c r="E102" s="23">
        <f>D102/G102</f>
        <v>9.92</v>
      </c>
      <c r="F102" s="23">
        <f>E102/12</f>
        <v>0.83</v>
      </c>
      <c r="G102" s="12">
        <v>3511.1</v>
      </c>
      <c r="H102" s="12">
        <v>1.07</v>
      </c>
      <c r="I102" s="13">
        <v>0.37</v>
      </c>
      <c r="K102" s="32"/>
    </row>
    <row r="103" spans="1:11" s="19" customFormat="1" ht="41.25" customHeight="1">
      <c r="A103" s="42" t="s">
        <v>131</v>
      </c>
      <c r="B103" s="40" t="s">
        <v>19</v>
      </c>
      <c r="C103" s="38"/>
      <c r="D103" s="38">
        <v>19866</v>
      </c>
      <c r="E103" s="37"/>
      <c r="F103" s="37"/>
      <c r="G103" s="12">
        <v>3511.1</v>
      </c>
      <c r="H103" s="12">
        <v>1.07</v>
      </c>
      <c r="I103" s="13">
        <v>0.03</v>
      </c>
      <c r="K103" s="32"/>
    </row>
    <row r="104" spans="1:11" s="19" customFormat="1" ht="34.5" customHeight="1">
      <c r="A104" s="42" t="s">
        <v>155</v>
      </c>
      <c r="B104" s="40" t="s">
        <v>69</v>
      </c>
      <c r="C104" s="38"/>
      <c r="D104" s="38">
        <v>14974.96</v>
      </c>
      <c r="E104" s="37"/>
      <c r="F104" s="37"/>
      <c r="G104" s="12">
        <v>3511.1</v>
      </c>
      <c r="H104" s="12">
        <v>1.07</v>
      </c>
      <c r="I104" s="13">
        <v>0.34</v>
      </c>
      <c r="K104" s="32"/>
    </row>
    <row r="105" spans="1:11" s="12" customFormat="1" ht="15">
      <c r="A105" s="31" t="s">
        <v>39</v>
      </c>
      <c r="B105" s="22"/>
      <c r="C105" s="23" t="s">
        <v>165</v>
      </c>
      <c r="D105" s="23">
        <f>D106+D107</f>
        <v>25879.71</v>
      </c>
      <c r="E105" s="23">
        <f>D105/G105</f>
        <v>7.37</v>
      </c>
      <c r="F105" s="23">
        <f>E105/12</f>
        <v>0.61</v>
      </c>
      <c r="G105" s="12">
        <v>3511.1</v>
      </c>
      <c r="H105" s="12">
        <v>1.07</v>
      </c>
      <c r="I105" s="13">
        <v>0.37</v>
      </c>
      <c r="K105" s="32"/>
    </row>
    <row r="106" spans="1:9" s="19" customFormat="1" ht="21" customHeight="1">
      <c r="A106" s="36" t="s">
        <v>51</v>
      </c>
      <c r="B106" s="30" t="s">
        <v>45</v>
      </c>
      <c r="C106" s="38"/>
      <c r="D106" s="38">
        <v>19086.96</v>
      </c>
      <c r="E106" s="37"/>
      <c r="F106" s="37"/>
      <c r="G106" s="12">
        <v>3511.1</v>
      </c>
      <c r="H106" s="12">
        <v>1.07</v>
      </c>
      <c r="I106" s="13">
        <v>0.26</v>
      </c>
    </row>
    <row r="107" spans="1:9" s="19" customFormat="1" ht="21.75" customHeight="1">
      <c r="A107" s="36" t="s">
        <v>61</v>
      </c>
      <c r="B107" s="30" t="s">
        <v>45</v>
      </c>
      <c r="C107" s="38"/>
      <c r="D107" s="38">
        <v>6792.75</v>
      </c>
      <c r="E107" s="37"/>
      <c r="F107" s="37"/>
      <c r="G107" s="12">
        <v>3511.1</v>
      </c>
      <c r="H107" s="12">
        <v>1.07</v>
      </c>
      <c r="I107" s="13">
        <v>0.12</v>
      </c>
    </row>
    <row r="108" spans="1:9" s="12" customFormat="1" ht="119.25" thickBot="1">
      <c r="A108" s="41" t="s">
        <v>154</v>
      </c>
      <c r="B108" s="22" t="s">
        <v>9</v>
      </c>
      <c r="C108" s="35"/>
      <c r="D108" s="33">
        <v>50000</v>
      </c>
      <c r="E108" s="35">
        <f>D108/G108</f>
        <v>14.24</v>
      </c>
      <c r="F108" s="35">
        <f>E108/12</f>
        <v>1.19</v>
      </c>
      <c r="G108" s="12">
        <v>3511.1</v>
      </c>
      <c r="H108" s="12">
        <v>1.07</v>
      </c>
      <c r="I108" s="13">
        <v>0.3</v>
      </c>
    </row>
    <row r="109" spans="1:9" s="46" customFormat="1" ht="24" customHeight="1" thickBot="1">
      <c r="A109" s="51" t="s">
        <v>67</v>
      </c>
      <c r="B109" s="79" t="s">
        <v>8</v>
      </c>
      <c r="C109" s="82"/>
      <c r="D109" s="80">
        <f>E109*G109</f>
        <v>80053.08</v>
      </c>
      <c r="E109" s="33">
        <f>12*F109</f>
        <v>22.8</v>
      </c>
      <c r="F109" s="33">
        <v>1.9</v>
      </c>
      <c r="G109" s="12">
        <v>3511.1</v>
      </c>
      <c r="I109" s="47"/>
    </row>
    <row r="110" spans="1:9" s="54" customFormat="1" ht="24" customHeight="1" thickBot="1">
      <c r="A110" s="76" t="s">
        <v>28</v>
      </c>
      <c r="B110" s="77"/>
      <c r="C110" s="83"/>
      <c r="D110" s="78">
        <f>D108+D105+D102+D100+D93+D88+D77+D63+D62+D60+D50+D49+D48+D47+D39+D28+D15+D109+D61+D40+D41</f>
        <v>960013.26</v>
      </c>
      <c r="E110" s="78">
        <f>E108+E105+E102+E100+E93+E88+E77+E63+E62+E60+E50+E49+E48+E47+E39+E28+E15+E109+E61+E40+E41</f>
        <v>273.42</v>
      </c>
      <c r="F110" s="78">
        <f>F108+F105+F102+F100+F93+F88+F77+F63+F62+F60+F50+F49+F48+F47+F39+F28+F15+F109+F61+F40+F41</f>
        <v>22.79</v>
      </c>
      <c r="G110" s="12">
        <v>3511.1</v>
      </c>
      <c r="I110" s="55"/>
    </row>
    <row r="111" spans="7:9" s="56" customFormat="1" ht="19.5">
      <c r="G111" s="12">
        <v>3511.1</v>
      </c>
      <c r="I111" s="57"/>
    </row>
    <row r="112" spans="1:9" s="59" customFormat="1" ht="15">
      <c r="A112" s="58"/>
      <c r="G112" s="12">
        <v>3511.1</v>
      </c>
      <c r="I112" s="60"/>
    </row>
    <row r="113" spans="1:9" s="59" customFormat="1" ht="15">
      <c r="A113" s="58"/>
      <c r="G113" s="12">
        <v>3511.1</v>
      </c>
      <c r="I113" s="60"/>
    </row>
    <row r="114" spans="1:9" s="59" customFormat="1" ht="15">
      <c r="A114" s="58"/>
      <c r="G114" s="12">
        <v>3511.1</v>
      </c>
      <c r="I114" s="60"/>
    </row>
    <row r="115" spans="1:9" s="59" customFormat="1" ht="15.75" thickBot="1">
      <c r="A115" s="58"/>
      <c r="G115" s="12">
        <v>3511.1</v>
      </c>
      <c r="I115" s="60"/>
    </row>
    <row r="116" spans="1:9" s="61" customFormat="1" ht="39.75" thickBot="1">
      <c r="A116" s="51" t="s">
        <v>63</v>
      </c>
      <c r="B116" s="52"/>
      <c r="C116" s="53"/>
      <c r="D116" s="53">
        <f>D120+D121+D122+D123+D124+D125+D126+D127+D128+D129+D130+D131+D132+D133+D134+D117+D136+D137+D135</f>
        <v>2977006.62</v>
      </c>
      <c r="E116" s="53">
        <f>E120+E121+E122+E123+E124+E125+E126+E127+E128+E129+E130+E131+E132+E133+E134+E117+E136+E137+E135</f>
        <v>847.96</v>
      </c>
      <c r="F116" s="53">
        <f>F120+F121+F122+F123+F124+F125+F126+F127+F128+F129+F130+F131+F132+F133+F134+F117+F136+F137+F135</f>
        <v>70.66</v>
      </c>
      <c r="G116" s="12">
        <v>3511.1</v>
      </c>
      <c r="I116" s="62"/>
    </row>
    <row r="117" spans="1:9" s="59" customFormat="1" ht="15">
      <c r="A117" s="48" t="s">
        <v>133</v>
      </c>
      <c r="B117" s="49"/>
      <c r="C117" s="50"/>
      <c r="D117" s="49">
        <v>24897.86</v>
      </c>
      <c r="E117" s="44">
        <f>D117/G117</f>
        <v>7.09</v>
      </c>
      <c r="F117" s="45">
        <f>E117/12</f>
        <v>0.59</v>
      </c>
      <c r="G117" s="12">
        <v>3511.1</v>
      </c>
      <c r="I117" s="60"/>
    </row>
    <row r="118" spans="1:9" s="59" customFormat="1" ht="15" hidden="1">
      <c r="A118" s="48"/>
      <c r="B118" s="49"/>
      <c r="C118" s="50"/>
      <c r="D118" s="49"/>
      <c r="E118" s="44">
        <f aca="true" t="shared" si="0" ref="E118:E137">D118/G118</f>
        <v>0</v>
      </c>
      <c r="F118" s="45">
        <f aca="true" t="shared" si="1" ref="F118:F137">E118/12</f>
        <v>0</v>
      </c>
      <c r="G118" s="12">
        <v>3511.1</v>
      </c>
      <c r="I118" s="60"/>
    </row>
    <row r="119" spans="1:9" s="59" customFormat="1" ht="15" hidden="1">
      <c r="A119" s="48"/>
      <c r="B119" s="49"/>
      <c r="C119" s="50"/>
      <c r="D119" s="49"/>
      <c r="E119" s="44">
        <f t="shared" si="0"/>
        <v>0</v>
      </c>
      <c r="F119" s="45">
        <f t="shared" si="1"/>
        <v>0</v>
      </c>
      <c r="G119" s="12">
        <v>3511.1</v>
      </c>
      <c r="I119" s="60"/>
    </row>
    <row r="120" spans="1:9" s="59" customFormat="1" ht="15">
      <c r="A120" s="48" t="s">
        <v>65</v>
      </c>
      <c r="B120" s="49"/>
      <c r="C120" s="50"/>
      <c r="D120" s="49">
        <v>37130.17</v>
      </c>
      <c r="E120" s="44">
        <f t="shared" si="0"/>
        <v>10.58</v>
      </c>
      <c r="F120" s="45">
        <f t="shared" si="1"/>
        <v>0.88</v>
      </c>
      <c r="G120" s="12">
        <v>3511.1</v>
      </c>
      <c r="I120" s="60"/>
    </row>
    <row r="121" spans="1:9" s="59" customFormat="1" ht="15">
      <c r="A121" s="48" t="s">
        <v>134</v>
      </c>
      <c r="B121" s="49"/>
      <c r="C121" s="50"/>
      <c r="D121" s="49">
        <v>76669.81</v>
      </c>
      <c r="E121" s="44">
        <f t="shared" si="0"/>
        <v>21.84</v>
      </c>
      <c r="F121" s="45">
        <f t="shared" si="1"/>
        <v>1.82</v>
      </c>
      <c r="G121" s="12">
        <v>3511.1</v>
      </c>
      <c r="I121" s="60"/>
    </row>
    <row r="122" spans="1:9" s="59" customFormat="1" ht="15">
      <c r="A122" s="48" t="s">
        <v>135</v>
      </c>
      <c r="B122" s="49"/>
      <c r="C122" s="50"/>
      <c r="D122" s="49">
        <v>341645.7</v>
      </c>
      <c r="E122" s="44">
        <f t="shared" si="0"/>
        <v>97.3</v>
      </c>
      <c r="F122" s="45">
        <f t="shared" si="1"/>
        <v>8.11</v>
      </c>
      <c r="G122" s="12">
        <v>3511.1</v>
      </c>
      <c r="I122" s="60"/>
    </row>
    <row r="123" spans="1:9" s="59" customFormat="1" ht="15">
      <c r="A123" s="48" t="s">
        <v>136</v>
      </c>
      <c r="B123" s="49"/>
      <c r="C123" s="50"/>
      <c r="D123" s="49">
        <v>17375.07</v>
      </c>
      <c r="E123" s="44">
        <f t="shared" si="0"/>
        <v>4.95</v>
      </c>
      <c r="F123" s="45">
        <f t="shared" si="1"/>
        <v>0.41</v>
      </c>
      <c r="G123" s="12">
        <v>3511.1</v>
      </c>
      <c r="I123" s="60"/>
    </row>
    <row r="124" spans="1:9" s="59" customFormat="1" ht="15">
      <c r="A124" s="48" t="s">
        <v>137</v>
      </c>
      <c r="B124" s="49"/>
      <c r="C124" s="50"/>
      <c r="D124" s="49">
        <v>160410.09</v>
      </c>
      <c r="E124" s="44">
        <f t="shared" si="0"/>
        <v>45.69</v>
      </c>
      <c r="F124" s="45">
        <f t="shared" si="1"/>
        <v>3.81</v>
      </c>
      <c r="G124" s="12">
        <v>3511.1</v>
      </c>
      <c r="I124" s="60"/>
    </row>
    <row r="125" spans="1:9" s="59" customFormat="1" ht="15">
      <c r="A125" s="48" t="s">
        <v>138</v>
      </c>
      <c r="B125" s="49"/>
      <c r="C125" s="50"/>
      <c r="D125" s="49">
        <v>30896.97</v>
      </c>
      <c r="E125" s="44">
        <f t="shared" si="0"/>
        <v>8.8</v>
      </c>
      <c r="F125" s="45">
        <f t="shared" si="1"/>
        <v>0.73</v>
      </c>
      <c r="G125" s="12">
        <v>3511.1</v>
      </c>
      <c r="I125" s="60"/>
    </row>
    <row r="126" spans="1:9" s="59" customFormat="1" ht="15">
      <c r="A126" s="48" t="s">
        <v>139</v>
      </c>
      <c r="B126" s="49"/>
      <c r="C126" s="50"/>
      <c r="D126" s="49">
        <v>24522.23</v>
      </c>
      <c r="E126" s="44">
        <f t="shared" si="0"/>
        <v>6.98</v>
      </c>
      <c r="F126" s="45">
        <f t="shared" si="1"/>
        <v>0.58</v>
      </c>
      <c r="G126" s="12">
        <v>3511.1</v>
      </c>
      <c r="I126" s="60"/>
    </row>
    <row r="127" spans="1:9" s="59" customFormat="1" ht="15">
      <c r="A127" s="48" t="s">
        <v>140</v>
      </c>
      <c r="B127" s="49"/>
      <c r="C127" s="50"/>
      <c r="D127" s="49">
        <v>5299.56</v>
      </c>
      <c r="E127" s="44">
        <f t="shared" si="0"/>
        <v>1.51</v>
      </c>
      <c r="F127" s="45">
        <f t="shared" si="1"/>
        <v>0.13</v>
      </c>
      <c r="G127" s="12">
        <v>3511.1</v>
      </c>
      <c r="I127" s="60"/>
    </row>
    <row r="128" spans="1:9" s="59" customFormat="1" ht="15">
      <c r="A128" s="48" t="s">
        <v>141</v>
      </c>
      <c r="B128" s="49"/>
      <c r="C128" s="50"/>
      <c r="D128" s="49">
        <v>5925.3</v>
      </c>
      <c r="E128" s="44">
        <f t="shared" si="0"/>
        <v>1.69</v>
      </c>
      <c r="F128" s="45">
        <f t="shared" si="1"/>
        <v>0.14</v>
      </c>
      <c r="G128" s="12">
        <v>3511.1</v>
      </c>
      <c r="I128" s="60"/>
    </row>
    <row r="129" spans="1:9" s="59" customFormat="1" ht="15">
      <c r="A129" s="48" t="s">
        <v>142</v>
      </c>
      <c r="B129" s="49"/>
      <c r="C129" s="50"/>
      <c r="D129" s="49">
        <v>7560.14</v>
      </c>
      <c r="E129" s="44">
        <f t="shared" si="0"/>
        <v>2.15</v>
      </c>
      <c r="F129" s="45">
        <f t="shared" si="1"/>
        <v>0.18</v>
      </c>
      <c r="G129" s="12">
        <v>3511.1</v>
      </c>
      <c r="I129" s="60"/>
    </row>
    <row r="130" spans="1:9" s="59" customFormat="1" ht="15">
      <c r="A130" s="48" t="s">
        <v>143</v>
      </c>
      <c r="B130" s="49"/>
      <c r="C130" s="50"/>
      <c r="D130" s="49">
        <v>16861.71</v>
      </c>
      <c r="E130" s="44">
        <f t="shared" si="0"/>
        <v>4.8</v>
      </c>
      <c r="F130" s="45">
        <f t="shared" si="1"/>
        <v>0.4</v>
      </c>
      <c r="G130" s="12">
        <v>3511.1</v>
      </c>
      <c r="I130" s="60"/>
    </row>
    <row r="131" spans="1:9" s="59" customFormat="1" ht="15">
      <c r="A131" s="48" t="s">
        <v>144</v>
      </c>
      <c r="B131" s="49"/>
      <c r="C131" s="50"/>
      <c r="D131" s="49">
        <v>17787.55</v>
      </c>
      <c r="E131" s="44">
        <f t="shared" si="0"/>
        <v>5.07</v>
      </c>
      <c r="F131" s="45">
        <f t="shared" si="1"/>
        <v>0.42</v>
      </c>
      <c r="G131" s="12">
        <v>3511.1</v>
      </c>
      <c r="I131" s="60"/>
    </row>
    <row r="132" spans="1:9" s="59" customFormat="1" ht="15">
      <c r="A132" s="48" t="s">
        <v>145</v>
      </c>
      <c r="B132" s="49"/>
      <c r="C132" s="50"/>
      <c r="D132" s="49">
        <v>197128.24</v>
      </c>
      <c r="E132" s="44">
        <f t="shared" si="0"/>
        <v>56.14</v>
      </c>
      <c r="F132" s="45">
        <f t="shared" si="1"/>
        <v>4.68</v>
      </c>
      <c r="G132" s="12">
        <v>3511.1</v>
      </c>
      <c r="I132" s="60"/>
    </row>
    <row r="133" spans="1:9" s="59" customFormat="1" ht="15">
      <c r="A133" s="48" t="s">
        <v>146</v>
      </c>
      <c r="B133" s="49"/>
      <c r="C133" s="50"/>
      <c r="D133" s="49">
        <v>8908.47</v>
      </c>
      <c r="E133" s="44">
        <f t="shared" si="0"/>
        <v>2.54</v>
      </c>
      <c r="F133" s="45">
        <f t="shared" si="1"/>
        <v>0.21</v>
      </c>
      <c r="G133" s="12">
        <v>3511.1</v>
      </c>
      <c r="I133" s="60"/>
    </row>
    <row r="134" spans="1:9" s="59" customFormat="1" ht="15">
      <c r="A134" s="74" t="s">
        <v>66</v>
      </c>
      <c r="B134" s="43"/>
      <c r="C134" s="44"/>
      <c r="D134" s="43">
        <v>113202.75</v>
      </c>
      <c r="E134" s="44">
        <f t="shared" si="0"/>
        <v>32.24</v>
      </c>
      <c r="F134" s="45">
        <f t="shared" si="1"/>
        <v>2.69</v>
      </c>
      <c r="G134" s="12">
        <v>3511.1</v>
      </c>
      <c r="I134" s="60"/>
    </row>
    <row r="135" spans="1:9" s="59" customFormat="1" ht="15">
      <c r="A135" s="36" t="s">
        <v>150</v>
      </c>
      <c r="B135" s="49"/>
      <c r="C135" s="50"/>
      <c r="D135" s="49">
        <v>85885</v>
      </c>
      <c r="E135" s="44">
        <f t="shared" si="0"/>
        <v>24.46</v>
      </c>
      <c r="F135" s="45">
        <f t="shared" si="1"/>
        <v>2.04</v>
      </c>
      <c r="G135" s="12">
        <v>3510.6</v>
      </c>
      <c r="I135" s="60"/>
    </row>
    <row r="136" spans="1:9" s="59" customFormat="1" ht="15">
      <c r="A136" s="48" t="s">
        <v>151</v>
      </c>
      <c r="B136" s="49"/>
      <c r="C136" s="50"/>
      <c r="D136" s="49">
        <v>704900</v>
      </c>
      <c r="E136" s="44">
        <f t="shared" si="0"/>
        <v>200.79</v>
      </c>
      <c r="F136" s="45">
        <f t="shared" si="1"/>
        <v>16.73</v>
      </c>
      <c r="G136" s="12">
        <v>3510.6</v>
      </c>
      <c r="I136" s="60"/>
    </row>
    <row r="137" spans="1:9" s="59" customFormat="1" ht="15">
      <c r="A137" s="74" t="s">
        <v>152</v>
      </c>
      <c r="B137" s="43"/>
      <c r="C137" s="44"/>
      <c r="D137" s="43">
        <v>1100000</v>
      </c>
      <c r="E137" s="44">
        <f t="shared" si="0"/>
        <v>313.34</v>
      </c>
      <c r="F137" s="45">
        <f t="shared" si="1"/>
        <v>26.11</v>
      </c>
      <c r="G137" s="12">
        <v>3510.6</v>
      </c>
      <c r="I137" s="60"/>
    </row>
    <row r="138" spans="1:9" s="59" customFormat="1" ht="12.75">
      <c r="A138" s="58"/>
      <c r="I138" s="60"/>
    </row>
    <row r="139" spans="1:9" s="59" customFormat="1" ht="13.5" thickBot="1">
      <c r="A139" s="58"/>
      <c r="I139" s="60"/>
    </row>
    <row r="140" spans="1:9" s="56" customFormat="1" ht="20.25" thickBot="1">
      <c r="A140" s="63" t="s">
        <v>62</v>
      </c>
      <c r="B140" s="64"/>
      <c r="C140" s="64"/>
      <c r="D140" s="65">
        <f>D110+D116</f>
        <v>3937019.88</v>
      </c>
      <c r="E140" s="65">
        <f>E110+E116</f>
        <v>1121.38</v>
      </c>
      <c r="F140" s="65">
        <f>F110+F116</f>
        <v>93.45</v>
      </c>
      <c r="I140" s="57"/>
    </row>
    <row r="141" spans="1:9" s="59" customFormat="1" ht="12.75">
      <c r="A141" s="58"/>
      <c r="I141" s="60"/>
    </row>
    <row r="142" spans="1:9" s="59" customFormat="1" ht="12.75">
      <c r="A142" s="58"/>
      <c r="I142" s="60"/>
    </row>
    <row r="143" spans="1:9" s="59" customFormat="1" ht="12.75">
      <c r="A143" s="58"/>
      <c r="I143" s="60"/>
    </row>
    <row r="144" spans="1:9" s="59" customFormat="1" ht="12.75">
      <c r="A144" s="58"/>
      <c r="I144" s="60"/>
    </row>
    <row r="145" spans="1:9" s="59" customFormat="1" ht="12.75">
      <c r="A145" s="58"/>
      <c r="I145" s="60"/>
    </row>
    <row r="146" spans="1:9" s="69" customFormat="1" ht="18.75">
      <c r="A146" s="66"/>
      <c r="B146" s="67"/>
      <c r="C146" s="68"/>
      <c r="D146" s="68"/>
      <c r="E146" s="68"/>
      <c r="F146" s="68"/>
      <c r="I146" s="70"/>
    </row>
    <row r="147" spans="1:9" s="56" customFormat="1" ht="19.5">
      <c r="A147" s="71"/>
      <c r="B147" s="72"/>
      <c r="C147" s="73"/>
      <c r="D147" s="73"/>
      <c r="E147" s="73"/>
      <c r="F147" s="73"/>
      <c r="I147" s="57"/>
    </row>
    <row r="148" spans="1:9" s="59" customFormat="1" ht="14.25">
      <c r="A148" s="108" t="s">
        <v>26</v>
      </c>
      <c r="B148" s="108"/>
      <c r="C148" s="108"/>
      <c r="D148" s="108"/>
      <c r="I148" s="60"/>
    </row>
    <row r="149" s="59" customFormat="1" ht="12.75">
      <c r="I149" s="60"/>
    </row>
    <row r="150" spans="1:9" s="59" customFormat="1" ht="12.75">
      <c r="A150" s="58" t="s">
        <v>27</v>
      </c>
      <c r="I150" s="60"/>
    </row>
    <row r="151" s="59" customFormat="1" ht="12.75">
      <c r="I151" s="60"/>
    </row>
    <row r="152" s="59" customFormat="1" ht="12.75">
      <c r="I152" s="60"/>
    </row>
    <row r="153" s="59" customFormat="1" ht="12.75">
      <c r="I153" s="60"/>
    </row>
    <row r="154" s="59" customFormat="1" ht="12.75">
      <c r="I154" s="60"/>
    </row>
    <row r="155" s="59" customFormat="1" ht="12.75">
      <c r="I155" s="60"/>
    </row>
    <row r="156" s="59" customFormat="1" ht="12.75">
      <c r="I156" s="60"/>
    </row>
    <row r="157" s="59" customFormat="1" ht="12.75">
      <c r="I157" s="60"/>
    </row>
    <row r="158" s="59" customFormat="1" ht="12.75">
      <c r="I158" s="60"/>
    </row>
    <row r="159" s="59" customFormat="1" ht="12.75">
      <c r="I159" s="60"/>
    </row>
    <row r="160" s="59" customFormat="1" ht="12.75">
      <c r="I160" s="60"/>
    </row>
    <row r="161" s="59" customFormat="1" ht="12.75">
      <c r="I161" s="60"/>
    </row>
    <row r="162" s="59" customFormat="1" ht="12.75">
      <c r="I162" s="60"/>
    </row>
    <row r="163" s="59" customFormat="1" ht="12.75">
      <c r="I163" s="60"/>
    </row>
    <row r="164" s="59" customFormat="1" ht="12.75">
      <c r="I164" s="60"/>
    </row>
    <row r="165" s="59" customFormat="1" ht="12.75">
      <c r="I165" s="60"/>
    </row>
    <row r="166" s="59" customFormat="1" ht="12.75">
      <c r="I166" s="60"/>
    </row>
    <row r="167" s="59" customFormat="1" ht="12.75">
      <c r="I167" s="60"/>
    </row>
    <row r="168" s="59" customFormat="1" ht="12.75">
      <c r="I168" s="60"/>
    </row>
  </sheetData>
  <sheetProtection/>
  <mergeCells count="12">
    <mergeCell ref="A8:F8"/>
    <mergeCell ref="A9:F9"/>
    <mergeCell ref="A10:F10"/>
    <mergeCell ref="A11:F11"/>
    <mergeCell ref="A14:F14"/>
    <mergeCell ref="A148:D148"/>
    <mergeCell ref="A1:F1"/>
    <mergeCell ref="B2:F2"/>
    <mergeCell ref="B3:F3"/>
    <mergeCell ref="B4:F4"/>
    <mergeCell ref="A5:F5"/>
    <mergeCell ref="A7:F7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="75" zoomScaleNormal="75" workbookViewId="0" topLeftCell="A100">
      <selection activeCell="A1" sqref="A1:F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6.375" style="1" customWidth="1"/>
    <col min="5" max="5" width="14.875" style="1" customWidth="1"/>
    <col min="6" max="6" width="20.875" style="1" customWidth="1"/>
    <col min="7" max="7" width="12.2539062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94" t="s">
        <v>173</v>
      </c>
      <c r="B1" s="95"/>
      <c r="C1" s="95"/>
      <c r="D1" s="95"/>
      <c r="E1" s="95"/>
      <c r="F1" s="95"/>
    </row>
    <row r="2" spans="2:6" ht="12.75" customHeight="1">
      <c r="B2" s="96"/>
      <c r="C2" s="96"/>
      <c r="D2" s="96"/>
      <c r="E2" s="95"/>
      <c r="F2" s="95"/>
    </row>
    <row r="3" spans="1:6" ht="23.25" customHeight="1">
      <c r="A3" s="75" t="s">
        <v>75</v>
      </c>
      <c r="B3" s="96" t="s">
        <v>0</v>
      </c>
      <c r="C3" s="96"/>
      <c r="D3" s="96"/>
      <c r="E3" s="95"/>
      <c r="F3" s="95"/>
    </row>
    <row r="4" spans="2:6" ht="14.25" customHeight="1">
      <c r="B4" s="96" t="s">
        <v>174</v>
      </c>
      <c r="C4" s="96"/>
      <c r="D4" s="96"/>
      <c r="E4" s="95"/>
      <c r="F4" s="95"/>
    </row>
    <row r="5" spans="1:9" ht="33" customHeight="1">
      <c r="A5" s="97"/>
      <c r="B5" s="97"/>
      <c r="C5" s="97"/>
      <c r="D5" s="97"/>
      <c r="E5" s="97"/>
      <c r="F5" s="97"/>
      <c r="I5" s="1"/>
    </row>
    <row r="6" spans="2:7" ht="35.25" customHeight="1" hidden="1">
      <c r="B6" s="3"/>
      <c r="C6" s="3"/>
      <c r="D6" s="3"/>
      <c r="E6" s="3"/>
      <c r="F6" s="3"/>
      <c r="G6" s="3"/>
    </row>
    <row r="7" spans="1:7" ht="35.25" customHeight="1">
      <c r="A7" s="97" t="s">
        <v>76</v>
      </c>
      <c r="B7" s="97"/>
      <c r="C7" s="97"/>
      <c r="D7" s="97"/>
      <c r="E7" s="97"/>
      <c r="F7" s="97"/>
      <c r="G7" s="3"/>
    </row>
    <row r="8" spans="1:9" s="4" customFormat="1" ht="22.5" customHeight="1">
      <c r="A8" s="98" t="s">
        <v>1</v>
      </c>
      <c r="B8" s="98"/>
      <c r="C8" s="98"/>
      <c r="D8" s="98"/>
      <c r="E8" s="99"/>
      <c r="F8" s="99"/>
      <c r="I8" s="5"/>
    </row>
    <row r="9" spans="1:6" s="6" customFormat="1" ht="18.75" customHeight="1">
      <c r="A9" s="98" t="s">
        <v>77</v>
      </c>
      <c r="B9" s="98"/>
      <c r="C9" s="98"/>
      <c r="D9" s="98"/>
      <c r="E9" s="99"/>
      <c r="F9" s="99"/>
    </row>
    <row r="10" spans="1:6" s="7" customFormat="1" ht="17.25" customHeight="1">
      <c r="A10" s="100" t="s">
        <v>53</v>
      </c>
      <c r="B10" s="100"/>
      <c r="C10" s="100"/>
      <c r="D10" s="100"/>
      <c r="E10" s="101"/>
      <c r="F10" s="101"/>
    </row>
    <row r="11" spans="1:6" s="6" customFormat="1" ht="30" customHeight="1" thickBot="1">
      <c r="A11" s="102" t="s">
        <v>54</v>
      </c>
      <c r="B11" s="102"/>
      <c r="C11" s="102"/>
      <c r="D11" s="102"/>
      <c r="E11" s="103"/>
      <c r="F11" s="103"/>
    </row>
    <row r="12" spans="1:9" s="12" customFormat="1" ht="139.5" customHeight="1" thickBot="1">
      <c r="A12" s="8" t="s">
        <v>2</v>
      </c>
      <c r="B12" s="9" t="s">
        <v>3</v>
      </c>
      <c r="C12" s="10" t="s">
        <v>78</v>
      </c>
      <c r="D12" s="10" t="s">
        <v>29</v>
      </c>
      <c r="E12" s="10" t="s">
        <v>4</v>
      </c>
      <c r="F12" s="11" t="s">
        <v>5</v>
      </c>
      <c r="I12" s="13"/>
    </row>
    <row r="13" spans="1:9" s="19" customFormat="1" ht="12.75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23.25" customHeight="1">
      <c r="A14" s="104"/>
      <c r="B14" s="105"/>
      <c r="C14" s="105"/>
      <c r="D14" s="105"/>
      <c r="E14" s="106"/>
      <c r="F14" s="107"/>
      <c r="I14" s="20"/>
    </row>
    <row r="15" spans="1:9" s="12" customFormat="1" ht="21.75" customHeight="1">
      <c r="A15" s="21" t="s">
        <v>71</v>
      </c>
      <c r="B15" s="22" t="s">
        <v>6</v>
      </c>
      <c r="C15" s="24" t="s">
        <v>147</v>
      </c>
      <c r="D15" s="24">
        <f>E15*G15</f>
        <v>141567.55</v>
      </c>
      <c r="E15" s="23">
        <f>F15*12</f>
        <v>40.32</v>
      </c>
      <c r="F15" s="23">
        <f>F25+F27</f>
        <v>3.36</v>
      </c>
      <c r="G15" s="12">
        <v>3511.1</v>
      </c>
      <c r="H15" s="12">
        <v>1.07</v>
      </c>
      <c r="I15" s="13">
        <v>2.24</v>
      </c>
    </row>
    <row r="16" spans="1:9" s="12" customFormat="1" ht="24" customHeight="1">
      <c r="A16" s="84" t="s">
        <v>55</v>
      </c>
      <c r="B16" s="85" t="s">
        <v>56</v>
      </c>
      <c r="C16" s="24"/>
      <c r="D16" s="24"/>
      <c r="E16" s="23"/>
      <c r="F16" s="23"/>
      <c r="G16" s="12">
        <v>3511.1</v>
      </c>
      <c r="I16" s="13"/>
    </row>
    <row r="17" spans="1:9" s="12" customFormat="1" ht="18.75" customHeight="1">
      <c r="A17" s="84" t="s">
        <v>57</v>
      </c>
      <c r="B17" s="85" t="s">
        <v>56</v>
      </c>
      <c r="C17" s="24"/>
      <c r="D17" s="24"/>
      <c r="E17" s="23"/>
      <c r="F17" s="23"/>
      <c r="G17" s="12">
        <v>3511.1</v>
      </c>
      <c r="I17" s="13"/>
    </row>
    <row r="18" spans="1:9" s="12" customFormat="1" ht="120" customHeight="1">
      <c r="A18" s="84" t="s">
        <v>79</v>
      </c>
      <c r="B18" s="85" t="s">
        <v>19</v>
      </c>
      <c r="C18" s="24"/>
      <c r="D18" s="24"/>
      <c r="E18" s="23"/>
      <c r="F18" s="23"/>
      <c r="G18" s="12">
        <v>3511.1</v>
      </c>
      <c r="I18" s="13"/>
    </row>
    <row r="19" spans="1:9" s="12" customFormat="1" ht="18.75" customHeight="1">
      <c r="A19" s="84" t="s">
        <v>80</v>
      </c>
      <c r="B19" s="85" t="s">
        <v>56</v>
      </c>
      <c r="C19" s="24"/>
      <c r="D19" s="24"/>
      <c r="E19" s="23"/>
      <c r="F19" s="23"/>
      <c r="G19" s="12">
        <v>3511.1</v>
      </c>
      <c r="I19" s="13"/>
    </row>
    <row r="20" spans="1:9" s="12" customFormat="1" ht="17.25" customHeight="1">
      <c r="A20" s="84" t="s">
        <v>81</v>
      </c>
      <c r="B20" s="85" t="s">
        <v>56</v>
      </c>
      <c r="C20" s="24"/>
      <c r="D20" s="24"/>
      <c r="E20" s="23"/>
      <c r="F20" s="23"/>
      <c r="G20" s="12">
        <v>3511.1</v>
      </c>
      <c r="I20" s="13"/>
    </row>
    <row r="21" spans="1:9" s="12" customFormat="1" ht="29.25" customHeight="1">
      <c r="A21" s="84" t="s">
        <v>82</v>
      </c>
      <c r="B21" s="85" t="s">
        <v>9</v>
      </c>
      <c r="C21" s="28"/>
      <c r="D21" s="28"/>
      <c r="E21" s="27"/>
      <c r="F21" s="27"/>
      <c r="G21" s="12">
        <v>3511.1</v>
      </c>
      <c r="I21" s="13"/>
    </row>
    <row r="22" spans="1:9" s="12" customFormat="1" ht="15">
      <c r="A22" s="84" t="s">
        <v>83</v>
      </c>
      <c r="B22" s="85" t="s">
        <v>11</v>
      </c>
      <c r="C22" s="28"/>
      <c r="D22" s="28"/>
      <c r="E22" s="27"/>
      <c r="F22" s="27"/>
      <c r="G22" s="12">
        <v>3511.1</v>
      </c>
      <c r="I22" s="13"/>
    </row>
    <row r="23" spans="1:9" s="12" customFormat="1" ht="15">
      <c r="A23" s="84" t="s">
        <v>84</v>
      </c>
      <c r="B23" s="85" t="s">
        <v>56</v>
      </c>
      <c r="C23" s="28"/>
      <c r="D23" s="28"/>
      <c r="E23" s="27"/>
      <c r="F23" s="27"/>
      <c r="G23" s="12">
        <v>3511.1</v>
      </c>
      <c r="I23" s="13"/>
    </row>
    <row r="24" spans="1:9" s="12" customFormat="1" ht="15">
      <c r="A24" s="84" t="s">
        <v>85</v>
      </c>
      <c r="B24" s="85" t="s">
        <v>14</v>
      </c>
      <c r="C24" s="28"/>
      <c r="D24" s="28"/>
      <c r="E24" s="27"/>
      <c r="F24" s="27"/>
      <c r="G24" s="12">
        <v>3511.1</v>
      </c>
      <c r="I24" s="13"/>
    </row>
    <row r="25" spans="1:9" s="12" customFormat="1" ht="15">
      <c r="A25" s="21" t="s">
        <v>70</v>
      </c>
      <c r="B25" s="26"/>
      <c r="C25" s="28"/>
      <c r="D25" s="28"/>
      <c r="E25" s="27"/>
      <c r="F25" s="23">
        <v>3.24</v>
      </c>
      <c r="G25" s="12">
        <v>3511.1</v>
      </c>
      <c r="I25" s="13"/>
    </row>
    <row r="26" spans="1:9" s="12" customFormat="1" ht="15">
      <c r="A26" s="25" t="s">
        <v>68</v>
      </c>
      <c r="B26" s="26" t="s">
        <v>56</v>
      </c>
      <c r="C26" s="28"/>
      <c r="D26" s="28"/>
      <c r="E26" s="27"/>
      <c r="F26" s="27">
        <v>0.12</v>
      </c>
      <c r="G26" s="12">
        <v>3511.1</v>
      </c>
      <c r="I26" s="13"/>
    </row>
    <row r="27" spans="1:9" s="12" customFormat="1" ht="15">
      <c r="A27" s="21" t="s">
        <v>70</v>
      </c>
      <c r="B27" s="26"/>
      <c r="C27" s="28"/>
      <c r="D27" s="28"/>
      <c r="E27" s="27"/>
      <c r="F27" s="23">
        <f>F26</f>
        <v>0.12</v>
      </c>
      <c r="G27" s="12">
        <v>3511.1</v>
      </c>
      <c r="I27" s="13"/>
    </row>
    <row r="28" spans="1:9" s="12" customFormat="1" ht="30">
      <c r="A28" s="21" t="s">
        <v>7</v>
      </c>
      <c r="B28" s="29" t="s">
        <v>8</v>
      </c>
      <c r="C28" s="24" t="s">
        <v>148</v>
      </c>
      <c r="D28" s="24">
        <f>E28*G28</f>
        <v>137354.23</v>
      </c>
      <c r="E28" s="23">
        <f>F28*12</f>
        <v>39.12</v>
      </c>
      <c r="F28" s="23">
        <v>3.26</v>
      </c>
      <c r="G28" s="12">
        <v>3511.1</v>
      </c>
      <c r="H28" s="12">
        <v>1.07</v>
      </c>
      <c r="I28" s="13">
        <v>2.35</v>
      </c>
    </row>
    <row r="29" spans="1:9" s="12" customFormat="1" ht="15">
      <c r="A29" s="84" t="s">
        <v>86</v>
      </c>
      <c r="B29" s="85" t="s">
        <v>8</v>
      </c>
      <c r="C29" s="24"/>
      <c r="D29" s="24"/>
      <c r="E29" s="23"/>
      <c r="F29" s="23"/>
      <c r="G29" s="12">
        <v>3511.1</v>
      </c>
      <c r="I29" s="13"/>
    </row>
    <row r="30" spans="1:9" s="12" customFormat="1" ht="15">
      <c r="A30" s="84" t="s">
        <v>87</v>
      </c>
      <c r="B30" s="85" t="s">
        <v>88</v>
      </c>
      <c r="C30" s="24"/>
      <c r="D30" s="24"/>
      <c r="E30" s="23"/>
      <c r="F30" s="23"/>
      <c r="G30" s="12">
        <v>3511.1</v>
      </c>
      <c r="I30" s="13"/>
    </row>
    <row r="31" spans="1:9" s="12" customFormat="1" ht="15">
      <c r="A31" s="84" t="s">
        <v>89</v>
      </c>
      <c r="B31" s="85" t="s">
        <v>90</v>
      </c>
      <c r="C31" s="24"/>
      <c r="D31" s="24"/>
      <c r="E31" s="23"/>
      <c r="F31" s="23"/>
      <c r="G31" s="12">
        <v>3511.1</v>
      </c>
      <c r="I31" s="13"/>
    </row>
    <row r="32" spans="1:9" s="12" customFormat="1" ht="15">
      <c r="A32" s="84" t="s">
        <v>58</v>
      </c>
      <c r="B32" s="85" t="s">
        <v>8</v>
      </c>
      <c r="C32" s="24"/>
      <c r="D32" s="24"/>
      <c r="E32" s="23"/>
      <c r="F32" s="23"/>
      <c r="G32" s="12">
        <v>3511.1</v>
      </c>
      <c r="I32" s="13"/>
    </row>
    <row r="33" spans="1:9" s="12" customFormat="1" ht="25.5">
      <c r="A33" s="84" t="s">
        <v>59</v>
      </c>
      <c r="B33" s="85" t="s">
        <v>9</v>
      </c>
      <c r="C33" s="24"/>
      <c r="D33" s="24"/>
      <c r="E33" s="23"/>
      <c r="F33" s="23"/>
      <c r="G33" s="12">
        <v>3511.1</v>
      </c>
      <c r="I33" s="13"/>
    </row>
    <row r="34" spans="1:9" s="12" customFormat="1" ht="15">
      <c r="A34" s="84" t="s">
        <v>91</v>
      </c>
      <c r="B34" s="85" t="s">
        <v>8</v>
      </c>
      <c r="C34" s="24"/>
      <c r="D34" s="24"/>
      <c r="E34" s="23"/>
      <c r="F34" s="23"/>
      <c r="G34" s="12">
        <v>3511.1</v>
      </c>
      <c r="I34" s="13"/>
    </row>
    <row r="35" spans="1:9" s="12" customFormat="1" ht="15">
      <c r="A35" s="84" t="s">
        <v>92</v>
      </c>
      <c r="B35" s="85" t="s">
        <v>8</v>
      </c>
      <c r="C35" s="24"/>
      <c r="D35" s="24"/>
      <c r="E35" s="23"/>
      <c r="F35" s="23"/>
      <c r="G35" s="12">
        <v>3511.1</v>
      </c>
      <c r="I35" s="13"/>
    </row>
    <row r="36" spans="1:9" s="12" customFormat="1" ht="25.5">
      <c r="A36" s="84" t="s">
        <v>93</v>
      </c>
      <c r="B36" s="85" t="s">
        <v>60</v>
      </c>
      <c r="C36" s="24"/>
      <c r="D36" s="24"/>
      <c r="E36" s="23"/>
      <c r="F36" s="23"/>
      <c r="G36" s="12">
        <v>3511.1</v>
      </c>
      <c r="I36" s="13"/>
    </row>
    <row r="37" spans="1:9" s="12" customFormat="1" ht="25.5">
      <c r="A37" s="84" t="s">
        <v>94</v>
      </c>
      <c r="B37" s="85" t="s">
        <v>9</v>
      </c>
      <c r="C37" s="24"/>
      <c r="D37" s="24"/>
      <c r="E37" s="23"/>
      <c r="F37" s="23"/>
      <c r="G37" s="12">
        <v>3511.1</v>
      </c>
      <c r="I37" s="13"/>
    </row>
    <row r="38" spans="1:9" s="12" customFormat="1" ht="25.5">
      <c r="A38" s="84" t="s">
        <v>95</v>
      </c>
      <c r="B38" s="85" t="s">
        <v>8</v>
      </c>
      <c r="C38" s="24"/>
      <c r="D38" s="24"/>
      <c r="E38" s="23"/>
      <c r="F38" s="23"/>
      <c r="G38" s="12">
        <v>3511.1</v>
      </c>
      <c r="I38" s="13"/>
    </row>
    <row r="39" spans="1:9" s="32" customFormat="1" ht="15">
      <c r="A39" s="31" t="s">
        <v>10</v>
      </c>
      <c r="B39" s="22" t="s">
        <v>11</v>
      </c>
      <c r="C39" s="24" t="s">
        <v>147</v>
      </c>
      <c r="D39" s="24">
        <f>E39*G39</f>
        <v>34970.56</v>
      </c>
      <c r="E39" s="23">
        <f>F39*12</f>
        <v>9.96</v>
      </c>
      <c r="F39" s="23">
        <v>0.83</v>
      </c>
      <c r="G39" s="12">
        <v>3511.1</v>
      </c>
      <c r="H39" s="12">
        <v>1.07</v>
      </c>
      <c r="I39" s="13">
        <v>0.6</v>
      </c>
    </row>
    <row r="40" spans="1:9" s="12" customFormat="1" ht="15">
      <c r="A40" s="31" t="s">
        <v>12</v>
      </c>
      <c r="B40" s="22" t="s">
        <v>13</v>
      </c>
      <c r="C40" s="24" t="s">
        <v>147</v>
      </c>
      <c r="D40" s="24">
        <f>E40*G40</f>
        <v>113759.64</v>
      </c>
      <c r="E40" s="23">
        <f>F40*12</f>
        <v>32.4</v>
      </c>
      <c r="F40" s="23">
        <v>2.7</v>
      </c>
      <c r="G40" s="12">
        <v>3511.1</v>
      </c>
      <c r="H40" s="12">
        <v>1.07</v>
      </c>
      <c r="I40" s="13">
        <v>1.94</v>
      </c>
    </row>
    <row r="41" spans="1:9" s="12" customFormat="1" ht="17.25" customHeight="1">
      <c r="A41" s="31" t="s">
        <v>96</v>
      </c>
      <c r="B41" s="22" t="s">
        <v>8</v>
      </c>
      <c r="C41" s="24" t="s">
        <v>156</v>
      </c>
      <c r="D41" s="24">
        <v>0</v>
      </c>
      <c r="E41" s="23">
        <f>D41/G41</f>
        <v>0</v>
      </c>
      <c r="F41" s="23">
        <f>E41/12</f>
        <v>0</v>
      </c>
      <c r="G41" s="12">
        <v>3511.1</v>
      </c>
      <c r="I41" s="13"/>
    </row>
    <row r="42" spans="1:9" s="12" customFormat="1" ht="21" customHeight="1">
      <c r="A42" s="84" t="s">
        <v>97</v>
      </c>
      <c r="B42" s="85" t="s">
        <v>19</v>
      </c>
      <c r="C42" s="24"/>
      <c r="D42" s="24"/>
      <c r="E42" s="23"/>
      <c r="F42" s="23"/>
      <c r="G42" s="12">
        <v>3511.1</v>
      </c>
      <c r="I42" s="13"/>
    </row>
    <row r="43" spans="1:9" s="12" customFormat="1" ht="20.25" customHeight="1">
      <c r="A43" s="84" t="s">
        <v>98</v>
      </c>
      <c r="B43" s="85" t="s">
        <v>14</v>
      </c>
      <c r="C43" s="24"/>
      <c r="D43" s="24"/>
      <c r="E43" s="23"/>
      <c r="F43" s="23"/>
      <c r="G43" s="12">
        <v>3511.1</v>
      </c>
      <c r="I43" s="13"/>
    </row>
    <row r="44" spans="1:9" s="12" customFormat="1" ht="23.25" customHeight="1">
      <c r="A44" s="84" t="s">
        <v>99</v>
      </c>
      <c r="B44" s="85" t="s">
        <v>100</v>
      </c>
      <c r="C44" s="24"/>
      <c r="D44" s="24"/>
      <c r="E44" s="23"/>
      <c r="F44" s="23"/>
      <c r="G44" s="12">
        <v>3511.1</v>
      </c>
      <c r="I44" s="13"/>
    </row>
    <row r="45" spans="1:9" s="12" customFormat="1" ht="23.25" customHeight="1">
      <c r="A45" s="84" t="s">
        <v>101</v>
      </c>
      <c r="B45" s="85" t="s">
        <v>102</v>
      </c>
      <c r="C45" s="24"/>
      <c r="D45" s="24"/>
      <c r="E45" s="23"/>
      <c r="F45" s="23"/>
      <c r="G45" s="12">
        <v>3511.1</v>
      </c>
      <c r="I45" s="13"/>
    </row>
    <row r="46" spans="1:9" s="12" customFormat="1" ht="21.75" customHeight="1">
      <c r="A46" s="84" t="s">
        <v>103</v>
      </c>
      <c r="B46" s="85" t="s">
        <v>100</v>
      </c>
      <c r="C46" s="24"/>
      <c r="D46" s="24"/>
      <c r="E46" s="23"/>
      <c r="F46" s="23"/>
      <c r="G46" s="12">
        <v>3511.1</v>
      </c>
      <c r="I46" s="13"/>
    </row>
    <row r="47" spans="1:9" s="19" customFormat="1" ht="30">
      <c r="A47" s="31" t="s">
        <v>104</v>
      </c>
      <c r="B47" s="22" t="s">
        <v>6</v>
      </c>
      <c r="C47" s="24" t="s">
        <v>149</v>
      </c>
      <c r="D47" s="24">
        <v>2246.78</v>
      </c>
      <c r="E47" s="23">
        <f>D47/G47</f>
        <v>0.64</v>
      </c>
      <c r="F47" s="23">
        <f>E47/12</f>
        <v>0.05</v>
      </c>
      <c r="G47" s="12">
        <v>3511.1</v>
      </c>
      <c r="H47" s="12">
        <v>1.07</v>
      </c>
      <c r="I47" s="13">
        <v>0.04</v>
      </c>
    </row>
    <row r="48" spans="1:9" s="19" customFormat="1" ht="30">
      <c r="A48" s="31" t="s">
        <v>105</v>
      </c>
      <c r="B48" s="22" t="s">
        <v>6</v>
      </c>
      <c r="C48" s="24" t="s">
        <v>149</v>
      </c>
      <c r="D48" s="24">
        <v>2246.78</v>
      </c>
      <c r="E48" s="23">
        <f>D48/G48</f>
        <v>0.64</v>
      </c>
      <c r="F48" s="23">
        <f>E48/12</f>
        <v>0.05</v>
      </c>
      <c r="G48" s="12">
        <v>3511.1</v>
      </c>
      <c r="H48" s="12">
        <v>1.07</v>
      </c>
      <c r="I48" s="13">
        <v>0.04</v>
      </c>
    </row>
    <row r="49" spans="1:9" s="19" customFormat="1" ht="34.5" customHeight="1">
      <c r="A49" s="31" t="s">
        <v>106</v>
      </c>
      <c r="B49" s="22" t="s">
        <v>6</v>
      </c>
      <c r="C49" s="24" t="s">
        <v>149</v>
      </c>
      <c r="D49" s="24">
        <v>14185.73</v>
      </c>
      <c r="E49" s="23">
        <f>D49/G49</f>
        <v>4.04</v>
      </c>
      <c r="F49" s="23">
        <f>E49/12</f>
        <v>0.34</v>
      </c>
      <c r="G49" s="12">
        <v>3511.1</v>
      </c>
      <c r="H49" s="12">
        <v>1.07</v>
      </c>
      <c r="I49" s="13">
        <v>0.25</v>
      </c>
    </row>
    <row r="50" spans="1:9" s="19" customFormat="1" ht="30">
      <c r="A50" s="31" t="s">
        <v>20</v>
      </c>
      <c r="B50" s="22"/>
      <c r="C50" s="24" t="s">
        <v>157</v>
      </c>
      <c r="D50" s="24">
        <f>E50*G50</f>
        <v>8426.64</v>
      </c>
      <c r="E50" s="23">
        <f>F50*12</f>
        <v>2.4</v>
      </c>
      <c r="F50" s="23">
        <v>0.2</v>
      </c>
      <c r="G50" s="12">
        <v>3511.1</v>
      </c>
      <c r="H50" s="12">
        <v>1.07</v>
      </c>
      <c r="I50" s="13">
        <v>0.03</v>
      </c>
    </row>
    <row r="51" spans="1:9" s="19" customFormat="1" ht="25.5">
      <c r="A51" s="42" t="s">
        <v>107</v>
      </c>
      <c r="B51" s="43" t="s">
        <v>69</v>
      </c>
      <c r="C51" s="24"/>
      <c r="D51" s="24"/>
      <c r="E51" s="23"/>
      <c r="F51" s="23"/>
      <c r="G51" s="12">
        <v>3511.1</v>
      </c>
      <c r="H51" s="12"/>
      <c r="I51" s="13"/>
    </row>
    <row r="52" spans="1:9" s="19" customFormat="1" ht="30" customHeight="1">
      <c r="A52" s="42" t="s">
        <v>108</v>
      </c>
      <c r="B52" s="43" t="s">
        <v>69</v>
      </c>
      <c r="C52" s="24"/>
      <c r="D52" s="24"/>
      <c r="E52" s="23"/>
      <c r="F52" s="23"/>
      <c r="G52" s="12">
        <v>3511.1</v>
      </c>
      <c r="H52" s="12"/>
      <c r="I52" s="13"/>
    </row>
    <row r="53" spans="1:9" s="19" customFormat="1" ht="15">
      <c r="A53" s="42" t="s">
        <v>109</v>
      </c>
      <c r="B53" s="43" t="s">
        <v>56</v>
      </c>
      <c r="C53" s="24"/>
      <c r="D53" s="24"/>
      <c r="E53" s="23"/>
      <c r="F53" s="23"/>
      <c r="G53" s="12">
        <v>3511.1</v>
      </c>
      <c r="H53" s="12"/>
      <c r="I53" s="13"/>
    </row>
    <row r="54" spans="1:9" s="19" customFormat="1" ht="17.25" customHeight="1">
      <c r="A54" s="42" t="s">
        <v>110</v>
      </c>
      <c r="B54" s="43" t="s">
        <v>69</v>
      </c>
      <c r="C54" s="24"/>
      <c r="D54" s="24"/>
      <c r="E54" s="23"/>
      <c r="F54" s="23"/>
      <c r="G54" s="12">
        <v>3511.1</v>
      </c>
      <c r="H54" s="12"/>
      <c r="I54" s="13"/>
    </row>
    <row r="55" spans="1:9" s="19" customFormat="1" ht="25.5">
      <c r="A55" s="42" t="s">
        <v>111</v>
      </c>
      <c r="B55" s="43" t="s">
        <v>69</v>
      </c>
      <c r="C55" s="24"/>
      <c r="D55" s="24"/>
      <c r="E55" s="23"/>
      <c r="F55" s="23"/>
      <c r="G55" s="12">
        <v>3511.1</v>
      </c>
      <c r="H55" s="12"/>
      <c r="I55" s="13"/>
    </row>
    <row r="56" spans="1:9" s="19" customFormat="1" ht="21.75" customHeight="1">
      <c r="A56" s="42" t="s">
        <v>112</v>
      </c>
      <c r="B56" s="43" t="s">
        <v>69</v>
      </c>
      <c r="C56" s="24"/>
      <c r="D56" s="24"/>
      <c r="E56" s="23"/>
      <c r="F56" s="23"/>
      <c r="G56" s="12">
        <v>3511.1</v>
      </c>
      <c r="H56" s="12"/>
      <c r="I56" s="13"/>
    </row>
    <row r="57" spans="1:9" s="19" customFormat="1" ht="25.5">
      <c r="A57" s="42" t="s">
        <v>113</v>
      </c>
      <c r="B57" s="43" t="s">
        <v>69</v>
      </c>
      <c r="C57" s="24"/>
      <c r="D57" s="24"/>
      <c r="E57" s="23"/>
      <c r="F57" s="23"/>
      <c r="G57" s="12">
        <v>3511.1</v>
      </c>
      <c r="H57" s="12"/>
      <c r="I57" s="13"/>
    </row>
    <row r="58" spans="1:9" s="19" customFormat="1" ht="24.75" customHeight="1">
      <c r="A58" s="42" t="s">
        <v>114</v>
      </c>
      <c r="B58" s="43" t="s">
        <v>69</v>
      </c>
      <c r="C58" s="24"/>
      <c r="D58" s="24"/>
      <c r="E58" s="23"/>
      <c r="F58" s="23"/>
      <c r="G58" s="12">
        <v>3511.1</v>
      </c>
      <c r="H58" s="12"/>
      <c r="I58" s="13"/>
    </row>
    <row r="59" spans="1:9" s="19" customFormat="1" ht="23.25" customHeight="1">
      <c r="A59" s="42" t="s">
        <v>115</v>
      </c>
      <c r="B59" s="43" t="s">
        <v>69</v>
      </c>
      <c r="C59" s="24"/>
      <c r="D59" s="24"/>
      <c r="E59" s="23"/>
      <c r="F59" s="23"/>
      <c r="G59" s="12">
        <v>3511.1</v>
      </c>
      <c r="H59" s="12"/>
      <c r="I59" s="13"/>
    </row>
    <row r="60" spans="1:9" s="12" customFormat="1" ht="15">
      <c r="A60" s="31" t="s">
        <v>22</v>
      </c>
      <c r="B60" s="22" t="s">
        <v>23</v>
      </c>
      <c r="C60" s="24" t="s">
        <v>158</v>
      </c>
      <c r="D60" s="24">
        <f>E60*G60</f>
        <v>2949.32</v>
      </c>
      <c r="E60" s="23">
        <f>12*F60</f>
        <v>0.84</v>
      </c>
      <c r="F60" s="23">
        <v>0.07</v>
      </c>
      <c r="G60" s="12">
        <v>3511.1</v>
      </c>
      <c r="H60" s="12">
        <v>1.07</v>
      </c>
      <c r="I60" s="13">
        <v>0.03</v>
      </c>
    </row>
    <row r="61" spans="1:9" s="12" customFormat="1" ht="15">
      <c r="A61" s="31" t="s">
        <v>24</v>
      </c>
      <c r="B61" s="34" t="s">
        <v>25</v>
      </c>
      <c r="C61" s="33" t="s">
        <v>158</v>
      </c>
      <c r="D61" s="24">
        <v>1853.6</v>
      </c>
      <c r="E61" s="23">
        <f>D61/G61</f>
        <v>0.53</v>
      </c>
      <c r="F61" s="23">
        <f>E61/12</f>
        <v>0.04</v>
      </c>
      <c r="G61" s="12">
        <v>3511.1</v>
      </c>
      <c r="H61" s="12">
        <v>1.07</v>
      </c>
      <c r="I61" s="13">
        <v>0.02</v>
      </c>
    </row>
    <row r="62" spans="1:9" s="32" customFormat="1" ht="30">
      <c r="A62" s="31" t="s">
        <v>21</v>
      </c>
      <c r="B62" s="22"/>
      <c r="C62" s="33" t="s">
        <v>153</v>
      </c>
      <c r="D62" s="24">
        <v>2849.1</v>
      </c>
      <c r="E62" s="23">
        <f>D62/G62</f>
        <v>0.81</v>
      </c>
      <c r="F62" s="23">
        <f>E62/12</f>
        <v>0.07</v>
      </c>
      <c r="G62" s="12">
        <v>3511.1</v>
      </c>
      <c r="H62" s="12">
        <v>1.07</v>
      </c>
      <c r="I62" s="13">
        <v>0.03</v>
      </c>
    </row>
    <row r="63" spans="1:9" s="32" customFormat="1" ht="21" customHeight="1">
      <c r="A63" s="31" t="s">
        <v>30</v>
      </c>
      <c r="B63" s="22"/>
      <c r="C63" s="23" t="s">
        <v>159</v>
      </c>
      <c r="D63" s="23">
        <f>D64+D65+D66+D67+D68+D69+D70+D71+D72+D73+D74+D76</f>
        <v>50652.64</v>
      </c>
      <c r="E63" s="23">
        <f>D63/G62</f>
        <v>14.43</v>
      </c>
      <c r="F63" s="23">
        <f>E63/12+0.01</f>
        <v>1.21</v>
      </c>
      <c r="G63" s="12">
        <v>3511.1</v>
      </c>
      <c r="H63" s="12">
        <v>1.07</v>
      </c>
      <c r="I63" s="13">
        <v>0.87</v>
      </c>
    </row>
    <row r="64" spans="1:11" s="19" customFormat="1" ht="27" customHeight="1">
      <c r="A64" s="36" t="s">
        <v>73</v>
      </c>
      <c r="B64" s="30" t="s">
        <v>14</v>
      </c>
      <c r="C64" s="38"/>
      <c r="D64" s="38">
        <v>1043.27</v>
      </c>
      <c r="E64" s="37"/>
      <c r="F64" s="37"/>
      <c r="G64" s="12">
        <v>3511.1</v>
      </c>
      <c r="H64" s="12">
        <v>1.07</v>
      </c>
      <c r="I64" s="13">
        <v>0.01</v>
      </c>
      <c r="K64" s="32"/>
    </row>
    <row r="65" spans="1:11" s="19" customFormat="1" ht="18.75" customHeight="1">
      <c r="A65" s="36" t="s">
        <v>15</v>
      </c>
      <c r="B65" s="30" t="s">
        <v>19</v>
      </c>
      <c r="C65" s="38"/>
      <c r="D65" s="38">
        <v>2021.67</v>
      </c>
      <c r="E65" s="37"/>
      <c r="F65" s="37"/>
      <c r="G65" s="12">
        <v>3511.1</v>
      </c>
      <c r="H65" s="12">
        <v>1.07</v>
      </c>
      <c r="I65" s="13">
        <v>0.02</v>
      </c>
      <c r="K65" s="32"/>
    </row>
    <row r="66" spans="1:11" s="19" customFormat="1" ht="18" customHeight="1">
      <c r="A66" s="36" t="s">
        <v>72</v>
      </c>
      <c r="B66" s="40" t="s">
        <v>14</v>
      </c>
      <c r="C66" s="38"/>
      <c r="D66" s="38">
        <v>3602.46</v>
      </c>
      <c r="E66" s="37"/>
      <c r="F66" s="37"/>
      <c r="G66" s="12">
        <v>3511.1</v>
      </c>
      <c r="H66" s="12"/>
      <c r="I66" s="13"/>
      <c r="K66" s="32"/>
    </row>
    <row r="67" spans="1:11" s="19" customFormat="1" ht="15">
      <c r="A67" s="36" t="s">
        <v>44</v>
      </c>
      <c r="B67" s="30" t="s">
        <v>14</v>
      </c>
      <c r="C67" s="38"/>
      <c r="D67" s="38">
        <v>3852.68</v>
      </c>
      <c r="E67" s="37"/>
      <c r="F67" s="37"/>
      <c r="G67" s="12">
        <v>3511.1</v>
      </c>
      <c r="H67" s="12">
        <v>1.07</v>
      </c>
      <c r="I67" s="13">
        <v>0.05</v>
      </c>
      <c r="K67" s="32"/>
    </row>
    <row r="68" spans="1:11" s="19" customFormat="1" ht="15">
      <c r="A68" s="36" t="s">
        <v>16</v>
      </c>
      <c r="B68" s="30" t="s">
        <v>14</v>
      </c>
      <c r="C68" s="38"/>
      <c r="D68" s="38">
        <v>8588.18</v>
      </c>
      <c r="E68" s="37"/>
      <c r="F68" s="37"/>
      <c r="G68" s="12">
        <v>3511.1</v>
      </c>
      <c r="H68" s="12">
        <v>1.07</v>
      </c>
      <c r="I68" s="13">
        <v>0.15</v>
      </c>
      <c r="K68" s="32"/>
    </row>
    <row r="69" spans="1:11" s="19" customFormat="1" ht="15">
      <c r="A69" s="36" t="s">
        <v>17</v>
      </c>
      <c r="B69" s="30" t="s">
        <v>14</v>
      </c>
      <c r="C69" s="38"/>
      <c r="D69" s="38">
        <v>1010.85</v>
      </c>
      <c r="E69" s="37"/>
      <c r="F69" s="37"/>
      <c r="G69" s="12">
        <v>3511.1</v>
      </c>
      <c r="H69" s="12">
        <v>1.07</v>
      </c>
      <c r="I69" s="13">
        <v>0.02</v>
      </c>
      <c r="K69" s="32"/>
    </row>
    <row r="70" spans="1:11" s="19" customFormat="1" ht="15">
      <c r="A70" s="36" t="s">
        <v>41</v>
      </c>
      <c r="B70" s="30" t="s">
        <v>14</v>
      </c>
      <c r="C70" s="38"/>
      <c r="D70" s="38">
        <v>1926.28</v>
      </c>
      <c r="E70" s="37"/>
      <c r="F70" s="37"/>
      <c r="G70" s="12">
        <v>3511.1</v>
      </c>
      <c r="H70" s="12">
        <v>1.07</v>
      </c>
      <c r="I70" s="13">
        <v>0.02</v>
      </c>
      <c r="K70" s="32"/>
    </row>
    <row r="71" spans="1:11" s="19" customFormat="1" ht="15">
      <c r="A71" s="36" t="s">
        <v>42</v>
      </c>
      <c r="B71" s="30" t="s">
        <v>19</v>
      </c>
      <c r="C71" s="38"/>
      <c r="D71" s="38">
        <v>7705.39</v>
      </c>
      <c r="E71" s="37"/>
      <c r="F71" s="37"/>
      <c r="G71" s="12">
        <v>3511.1</v>
      </c>
      <c r="H71" s="12">
        <v>1.07</v>
      </c>
      <c r="I71" s="13">
        <v>0.1</v>
      </c>
      <c r="K71" s="32"/>
    </row>
    <row r="72" spans="1:11" s="19" customFormat="1" ht="25.5">
      <c r="A72" s="36" t="s">
        <v>18</v>
      </c>
      <c r="B72" s="30" t="s">
        <v>14</v>
      </c>
      <c r="C72" s="38"/>
      <c r="D72" s="38">
        <v>3311.99</v>
      </c>
      <c r="E72" s="37"/>
      <c r="F72" s="37"/>
      <c r="G72" s="12">
        <v>3511.1</v>
      </c>
      <c r="H72" s="12">
        <v>1.07</v>
      </c>
      <c r="I72" s="13">
        <v>0.05</v>
      </c>
      <c r="K72" s="32"/>
    </row>
    <row r="73" spans="1:11" s="19" customFormat="1" ht="25.5">
      <c r="A73" s="36" t="s">
        <v>74</v>
      </c>
      <c r="B73" s="30" t="s">
        <v>14</v>
      </c>
      <c r="C73" s="38"/>
      <c r="D73" s="38">
        <v>13652.99</v>
      </c>
      <c r="E73" s="37"/>
      <c r="F73" s="37"/>
      <c r="G73" s="12">
        <v>3511.1</v>
      </c>
      <c r="H73" s="12">
        <v>1.07</v>
      </c>
      <c r="I73" s="13">
        <v>0.01</v>
      </c>
      <c r="K73" s="32"/>
    </row>
    <row r="74" spans="1:11" s="19" customFormat="1" ht="30.75" customHeight="1">
      <c r="A74" s="36" t="s">
        <v>168</v>
      </c>
      <c r="B74" s="40" t="s">
        <v>49</v>
      </c>
      <c r="C74" s="81"/>
      <c r="D74" s="38">
        <v>3936.88</v>
      </c>
      <c r="E74" s="37"/>
      <c r="F74" s="37"/>
      <c r="G74" s="12">
        <v>3511.1</v>
      </c>
      <c r="H74" s="12"/>
      <c r="I74" s="13"/>
      <c r="K74" s="32"/>
    </row>
    <row r="75" spans="1:11" s="19" customFormat="1" ht="18" customHeight="1">
      <c r="A75" s="36" t="s">
        <v>117</v>
      </c>
      <c r="B75" s="43" t="s">
        <v>14</v>
      </c>
      <c r="C75" s="81"/>
      <c r="D75" s="38">
        <v>0</v>
      </c>
      <c r="E75" s="37"/>
      <c r="F75" s="37"/>
      <c r="G75" s="12">
        <v>3511.1</v>
      </c>
      <c r="H75" s="12">
        <v>1.07</v>
      </c>
      <c r="I75" s="13">
        <v>0</v>
      </c>
      <c r="K75" s="32"/>
    </row>
    <row r="76" spans="1:11" s="19" customFormat="1" ht="20.25" customHeight="1">
      <c r="A76" s="36" t="s">
        <v>118</v>
      </c>
      <c r="B76" s="40" t="s">
        <v>48</v>
      </c>
      <c r="C76" s="38"/>
      <c r="D76" s="38">
        <f>E76*G76</f>
        <v>0</v>
      </c>
      <c r="E76" s="37"/>
      <c r="F76" s="37"/>
      <c r="G76" s="12">
        <v>3511.1</v>
      </c>
      <c r="H76" s="12">
        <v>1.07</v>
      </c>
      <c r="I76" s="13">
        <v>0.01</v>
      </c>
      <c r="K76" s="32"/>
    </row>
    <row r="77" spans="1:9" s="32" customFormat="1" ht="30">
      <c r="A77" s="31" t="s">
        <v>35</v>
      </c>
      <c r="B77" s="22"/>
      <c r="C77" s="23" t="s">
        <v>160</v>
      </c>
      <c r="D77" s="23">
        <f>D78+D79+D80+D81+D82+D83+D84+D85+D87</f>
        <v>62664.33</v>
      </c>
      <c r="E77" s="23">
        <f>D77/G77</f>
        <v>17.85</v>
      </c>
      <c r="F77" s="23">
        <f>E77/12</f>
        <v>1.49</v>
      </c>
      <c r="G77" s="12">
        <v>3511.1</v>
      </c>
      <c r="H77" s="12">
        <v>1.07</v>
      </c>
      <c r="I77" s="13">
        <v>0.51</v>
      </c>
    </row>
    <row r="78" spans="1:11" s="19" customFormat="1" ht="15">
      <c r="A78" s="36" t="s">
        <v>31</v>
      </c>
      <c r="B78" s="30" t="s">
        <v>45</v>
      </c>
      <c r="C78" s="38"/>
      <c r="D78" s="38">
        <v>2889.52</v>
      </c>
      <c r="E78" s="37"/>
      <c r="F78" s="37"/>
      <c r="G78" s="12">
        <v>3511.1</v>
      </c>
      <c r="H78" s="12">
        <v>1.07</v>
      </c>
      <c r="I78" s="13">
        <v>0.05</v>
      </c>
      <c r="K78" s="32"/>
    </row>
    <row r="79" spans="1:11" s="19" customFormat="1" ht="25.5">
      <c r="A79" s="36" t="s">
        <v>32</v>
      </c>
      <c r="B79" s="40" t="s">
        <v>14</v>
      </c>
      <c r="C79" s="38"/>
      <c r="D79" s="38">
        <v>1926.35</v>
      </c>
      <c r="E79" s="37"/>
      <c r="F79" s="37"/>
      <c r="G79" s="12">
        <v>3511.1</v>
      </c>
      <c r="H79" s="12">
        <v>1.07</v>
      </c>
      <c r="I79" s="13">
        <v>0.03</v>
      </c>
      <c r="K79" s="32"/>
    </row>
    <row r="80" spans="1:11" s="19" customFormat="1" ht="15">
      <c r="A80" s="36" t="s">
        <v>50</v>
      </c>
      <c r="B80" s="30" t="s">
        <v>49</v>
      </c>
      <c r="C80" s="38"/>
      <c r="D80" s="38">
        <v>2021.63</v>
      </c>
      <c r="E80" s="37"/>
      <c r="F80" s="37"/>
      <c r="G80" s="12">
        <v>3511.1</v>
      </c>
      <c r="H80" s="12">
        <v>1.07</v>
      </c>
      <c r="I80" s="13">
        <v>0.03</v>
      </c>
      <c r="K80" s="32"/>
    </row>
    <row r="81" spans="1:11" s="19" customFormat="1" ht="25.5">
      <c r="A81" s="36" t="s">
        <v>46</v>
      </c>
      <c r="B81" s="30" t="s">
        <v>47</v>
      </c>
      <c r="C81" s="38"/>
      <c r="D81" s="38">
        <v>1926.35</v>
      </c>
      <c r="E81" s="37"/>
      <c r="F81" s="37"/>
      <c r="G81" s="12">
        <v>3511.1</v>
      </c>
      <c r="H81" s="12">
        <v>1.07</v>
      </c>
      <c r="I81" s="13">
        <v>0.03</v>
      </c>
      <c r="K81" s="32"/>
    </row>
    <row r="82" spans="1:11" s="19" customFormat="1" ht="15">
      <c r="A82" s="36" t="s">
        <v>64</v>
      </c>
      <c r="B82" s="40" t="s">
        <v>49</v>
      </c>
      <c r="C82" s="38"/>
      <c r="D82" s="38">
        <v>13424.22</v>
      </c>
      <c r="E82" s="37"/>
      <c r="F82" s="37"/>
      <c r="G82" s="12">
        <v>3511.1</v>
      </c>
      <c r="H82" s="12">
        <v>1.07</v>
      </c>
      <c r="I82" s="13">
        <v>0.22</v>
      </c>
      <c r="K82" s="32"/>
    </row>
    <row r="83" spans="1:11" s="19" customFormat="1" ht="18" customHeight="1">
      <c r="A83" s="36" t="s">
        <v>43</v>
      </c>
      <c r="B83" s="30" t="s">
        <v>6</v>
      </c>
      <c r="C83" s="81"/>
      <c r="D83" s="38">
        <v>6851.28</v>
      </c>
      <c r="E83" s="37"/>
      <c r="F83" s="37"/>
      <c r="G83" s="12">
        <v>3511.1</v>
      </c>
      <c r="H83" s="12">
        <v>1.07</v>
      </c>
      <c r="I83" s="13">
        <v>0.12</v>
      </c>
      <c r="K83" s="32"/>
    </row>
    <row r="84" spans="1:11" s="19" customFormat="1" ht="27.75" customHeight="1">
      <c r="A84" s="36" t="s">
        <v>119</v>
      </c>
      <c r="B84" s="40" t="s">
        <v>14</v>
      </c>
      <c r="C84" s="81"/>
      <c r="D84" s="81">
        <v>33624.98</v>
      </c>
      <c r="E84" s="39"/>
      <c r="F84" s="39"/>
      <c r="G84" s="12">
        <v>3511.1</v>
      </c>
      <c r="H84" s="12"/>
      <c r="I84" s="13"/>
      <c r="K84" s="32"/>
    </row>
    <row r="85" spans="1:11" s="19" customFormat="1" ht="27" customHeight="1">
      <c r="A85" s="36" t="s">
        <v>116</v>
      </c>
      <c r="B85" s="40" t="s">
        <v>49</v>
      </c>
      <c r="C85" s="81"/>
      <c r="D85" s="81">
        <v>0</v>
      </c>
      <c r="E85" s="39"/>
      <c r="F85" s="39"/>
      <c r="G85" s="12">
        <v>3511.1</v>
      </c>
      <c r="H85" s="12"/>
      <c r="I85" s="13"/>
      <c r="K85" s="32"/>
    </row>
    <row r="86" spans="1:11" s="19" customFormat="1" ht="18" customHeight="1">
      <c r="A86" s="42" t="s">
        <v>120</v>
      </c>
      <c r="B86" s="40" t="s">
        <v>48</v>
      </c>
      <c r="C86" s="81"/>
      <c r="D86" s="81">
        <v>0</v>
      </c>
      <c r="E86" s="39"/>
      <c r="F86" s="39"/>
      <c r="G86" s="12">
        <v>3511.1</v>
      </c>
      <c r="H86" s="12"/>
      <c r="I86" s="13"/>
      <c r="K86" s="32"/>
    </row>
    <row r="87" spans="1:11" s="19" customFormat="1" ht="18" customHeight="1">
      <c r="A87" s="36" t="s">
        <v>121</v>
      </c>
      <c r="B87" s="40" t="s">
        <v>14</v>
      </c>
      <c r="C87" s="81"/>
      <c r="D87" s="81">
        <v>0</v>
      </c>
      <c r="E87" s="39"/>
      <c r="F87" s="39"/>
      <c r="G87" s="12">
        <v>3511.1</v>
      </c>
      <c r="H87" s="12"/>
      <c r="I87" s="13"/>
      <c r="K87" s="32"/>
    </row>
    <row r="88" spans="1:11" s="19" customFormat="1" ht="30">
      <c r="A88" s="31" t="s">
        <v>36</v>
      </c>
      <c r="B88" s="30"/>
      <c r="C88" s="23" t="s">
        <v>161</v>
      </c>
      <c r="D88" s="23">
        <v>0</v>
      </c>
      <c r="E88" s="23">
        <f>D88/G88</f>
        <v>0</v>
      </c>
      <c r="F88" s="23">
        <f>E88/12</f>
        <v>0</v>
      </c>
      <c r="G88" s="12">
        <v>3511.1</v>
      </c>
      <c r="H88" s="12">
        <v>1.07</v>
      </c>
      <c r="I88" s="13">
        <v>0.09</v>
      </c>
      <c r="K88" s="32"/>
    </row>
    <row r="89" spans="1:11" s="19" customFormat="1" ht="18.75" customHeight="1">
      <c r="A89" s="36" t="s">
        <v>122</v>
      </c>
      <c r="B89" s="30" t="s">
        <v>14</v>
      </c>
      <c r="C89" s="81"/>
      <c r="D89" s="28">
        <v>0</v>
      </c>
      <c r="E89" s="23"/>
      <c r="F89" s="23"/>
      <c r="G89" s="12">
        <v>3511.1</v>
      </c>
      <c r="H89" s="12"/>
      <c r="I89" s="13"/>
      <c r="K89" s="32"/>
    </row>
    <row r="90" spans="1:11" s="19" customFormat="1" ht="17.25" customHeight="1">
      <c r="A90" s="42" t="s">
        <v>123</v>
      </c>
      <c r="B90" s="40" t="s">
        <v>49</v>
      </c>
      <c r="C90" s="81"/>
      <c r="D90" s="28">
        <v>0</v>
      </c>
      <c r="E90" s="23"/>
      <c r="F90" s="23"/>
      <c r="G90" s="12">
        <v>3511.1</v>
      </c>
      <c r="H90" s="12"/>
      <c r="I90" s="13"/>
      <c r="K90" s="32"/>
    </row>
    <row r="91" spans="1:11" s="19" customFormat="1" ht="15">
      <c r="A91" s="36" t="s">
        <v>124</v>
      </c>
      <c r="B91" s="40" t="s">
        <v>48</v>
      </c>
      <c r="C91" s="81"/>
      <c r="D91" s="28">
        <v>0</v>
      </c>
      <c r="E91" s="23"/>
      <c r="F91" s="23"/>
      <c r="G91" s="12">
        <v>3511.1</v>
      </c>
      <c r="H91" s="12"/>
      <c r="I91" s="13"/>
      <c r="K91" s="32"/>
    </row>
    <row r="92" spans="1:11" s="19" customFormat="1" ht="25.5">
      <c r="A92" s="36" t="s">
        <v>125</v>
      </c>
      <c r="B92" s="40" t="s">
        <v>48</v>
      </c>
      <c r="C92" s="38"/>
      <c r="D92" s="38">
        <f>E92*G92</f>
        <v>0</v>
      </c>
      <c r="E92" s="37"/>
      <c r="F92" s="37"/>
      <c r="G92" s="12">
        <v>3511.1</v>
      </c>
      <c r="H92" s="12">
        <v>1.07</v>
      </c>
      <c r="I92" s="13">
        <v>0</v>
      </c>
      <c r="K92" s="32"/>
    </row>
    <row r="93" spans="1:11" s="19" customFormat="1" ht="18.75" customHeight="1">
      <c r="A93" s="31" t="s">
        <v>126</v>
      </c>
      <c r="B93" s="30"/>
      <c r="C93" s="23" t="s">
        <v>162</v>
      </c>
      <c r="D93" s="23">
        <f>D95+D96+D97+D94+D98+D99</f>
        <v>26017.55</v>
      </c>
      <c r="E93" s="23">
        <f>D93/G93</f>
        <v>7.41</v>
      </c>
      <c r="F93" s="23">
        <f>E93/12</f>
        <v>0.62</v>
      </c>
      <c r="G93" s="12">
        <v>3511.1</v>
      </c>
      <c r="H93" s="12">
        <v>1.07</v>
      </c>
      <c r="I93" s="13">
        <v>0.2</v>
      </c>
      <c r="K93" s="32"/>
    </row>
    <row r="94" spans="1:11" s="19" customFormat="1" ht="17.25" customHeight="1">
      <c r="A94" s="36" t="s">
        <v>33</v>
      </c>
      <c r="B94" s="30" t="s">
        <v>6</v>
      </c>
      <c r="C94" s="38"/>
      <c r="D94" s="38">
        <f>E94*G94</f>
        <v>0</v>
      </c>
      <c r="E94" s="37"/>
      <c r="F94" s="37"/>
      <c r="G94" s="12">
        <v>3511.1</v>
      </c>
      <c r="H94" s="12">
        <v>1.07</v>
      </c>
      <c r="I94" s="13">
        <v>0</v>
      </c>
      <c r="K94" s="32"/>
    </row>
    <row r="95" spans="1:11" s="19" customFormat="1" ht="43.5" customHeight="1">
      <c r="A95" s="36" t="s">
        <v>127</v>
      </c>
      <c r="B95" s="30" t="s">
        <v>14</v>
      </c>
      <c r="C95" s="38"/>
      <c r="D95" s="38">
        <v>10515.34</v>
      </c>
      <c r="E95" s="37"/>
      <c r="F95" s="37"/>
      <c r="G95" s="12">
        <v>3511.1</v>
      </c>
      <c r="H95" s="12">
        <v>1.07</v>
      </c>
      <c r="I95" s="13">
        <v>0.18</v>
      </c>
      <c r="K95" s="32"/>
    </row>
    <row r="96" spans="1:11" s="19" customFormat="1" ht="41.25" customHeight="1">
      <c r="A96" s="36" t="s">
        <v>128</v>
      </c>
      <c r="B96" s="30" t="s">
        <v>14</v>
      </c>
      <c r="C96" s="38"/>
      <c r="D96" s="38">
        <v>1006.81</v>
      </c>
      <c r="E96" s="37"/>
      <c r="F96" s="37"/>
      <c r="G96" s="12">
        <v>3511.1</v>
      </c>
      <c r="H96" s="12">
        <v>1.07</v>
      </c>
      <c r="I96" s="13">
        <v>0.02</v>
      </c>
      <c r="K96" s="32"/>
    </row>
    <row r="97" spans="1:11" s="19" customFormat="1" ht="27.75" customHeight="1">
      <c r="A97" s="36" t="s">
        <v>52</v>
      </c>
      <c r="B97" s="30" t="s">
        <v>9</v>
      </c>
      <c r="C97" s="38"/>
      <c r="D97" s="38">
        <f>E97*G97</f>
        <v>0</v>
      </c>
      <c r="E97" s="37"/>
      <c r="F97" s="37"/>
      <c r="G97" s="12">
        <v>3511.1</v>
      </c>
      <c r="H97" s="12">
        <v>1.07</v>
      </c>
      <c r="I97" s="13">
        <v>0</v>
      </c>
      <c r="K97" s="32"/>
    </row>
    <row r="98" spans="1:11" s="19" customFormat="1" ht="22.5" customHeight="1">
      <c r="A98" s="36" t="s">
        <v>38</v>
      </c>
      <c r="B98" s="40" t="s">
        <v>129</v>
      </c>
      <c r="C98" s="38"/>
      <c r="D98" s="38">
        <v>0</v>
      </c>
      <c r="E98" s="37"/>
      <c r="F98" s="37"/>
      <c r="G98" s="12">
        <v>3511.1</v>
      </c>
      <c r="H98" s="12"/>
      <c r="I98" s="13"/>
      <c r="K98" s="32"/>
    </row>
    <row r="99" spans="1:11" s="19" customFormat="1" ht="58.5" customHeight="1">
      <c r="A99" s="36" t="s">
        <v>130</v>
      </c>
      <c r="B99" s="40" t="s">
        <v>69</v>
      </c>
      <c r="C99" s="38"/>
      <c r="D99" s="38">
        <v>14495.4</v>
      </c>
      <c r="E99" s="37"/>
      <c r="F99" s="37"/>
      <c r="G99" s="12">
        <v>3511.1</v>
      </c>
      <c r="H99" s="12">
        <v>1.07</v>
      </c>
      <c r="I99" s="13">
        <v>0</v>
      </c>
      <c r="K99" s="32"/>
    </row>
    <row r="100" spans="1:11" s="19" customFormat="1" ht="15">
      <c r="A100" s="31" t="s">
        <v>37</v>
      </c>
      <c r="B100" s="30"/>
      <c r="C100" s="23" t="s">
        <v>163</v>
      </c>
      <c r="D100" s="23">
        <f>D101</f>
        <v>0</v>
      </c>
      <c r="E100" s="23">
        <f>D100/G100</f>
        <v>0</v>
      </c>
      <c r="F100" s="23">
        <f>E100/12</f>
        <v>0</v>
      </c>
      <c r="G100" s="12">
        <v>3511.1</v>
      </c>
      <c r="H100" s="12">
        <v>1.07</v>
      </c>
      <c r="I100" s="13">
        <v>0.14</v>
      </c>
      <c r="K100" s="32"/>
    </row>
    <row r="101" spans="1:11" s="19" customFormat="1" ht="15">
      <c r="A101" s="36" t="s">
        <v>34</v>
      </c>
      <c r="B101" s="30" t="s">
        <v>14</v>
      </c>
      <c r="C101" s="38"/>
      <c r="D101" s="38">
        <v>0</v>
      </c>
      <c r="E101" s="37"/>
      <c r="F101" s="37"/>
      <c r="G101" s="12">
        <v>3511.1</v>
      </c>
      <c r="H101" s="12">
        <v>1.07</v>
      </c>
      <c r="I101" s="13">
        <v>0.02</v>
      </c>
      <c r="K101" s="32"/>
    </row>
    <row r="102" spans="1:11" s="12" customFormat="1" ht="15">
      <c r="A102" s="31" t="s">
        <v>40</v>
      </c>
      <c r="B102" s="22"/>
      <c r="C102" s="23" t="s">
        <v>164</v>
      </c>
      <c r="D102" s="23">
        <f>D103+D104</f>
        <v>34840.96</v>
      </c>
      <c r="E102" s="23">
        <f>D102/G102</f>
        <v>9.92</v>
      </c>
      <c r="F102" s="23">
        <f>E102/12</f>
        <v>0.83</v>
      </c>
      <c r="G102" s="12">
        <v>3511.1</v>
      </c>
      <c r="H102" s="12">
        <v>1.07</v>
      </c>
      <c r="I102" s="13">
        <v>0.37</v>
      </c>
      <c r="K102" s="32"/>
    </row>
    <row r="103" spans="1:11" s="19" customFormat="1" ht="41.25" customHeight="1">
      <c r="A103" s="42" t="s">
        <v>131</v>
      </c>
      <c r="B103" s="40" t="s">
        <v>19</v>
      </c>
      <c r="C103" s="38"/>
      <c r="D103" s="38">
        <v>19866</v>
      </c>
      <c r="E103" s="37"/>
      <c r="F103" s="37"/>
      <c r="G103" s="12">
        <v>3511.1</v>
      </c>
      <c r="H103" s="12">
        <v>1.07</v>
      </c>
      <c r="I103" s="13">
        <v>0.03</v>
      </c>
      <c r="K103" s="32"/>
    </row>
    <row r="104" spans="1:11" s="19" customFormat="1" ht="34.5" customHeight="1">
      <c r="A104" s="42" t="s">
        <v>155</v>
      </c>
      <c r="B104" s="40" t="s">
        <v>69</v>
      </c>
      <c r="C104" s="38"/>
      <c r="D104" s="38">
        <v>14974.96</v>
      </c>
      <c r="E104" s="37"/>
      <c r="F104" s="37"/>
      <c r="G104" s="12">
        <v>3511.1</v>
      </c>
      <c r="H104" s="12">
        <v>1.07</v>
      </c>
      <c r="I104" s="13">
        <v>0.34</v>
      </c>
      <c r="K104" s="32"/>
    </row>
    <row r="105" spans="1:11" s="12" customFormat="1" ht="15">
      <c r="A105" s="31" t="s">
        <v>39</v>
      </c>
      <c r="B105" s="22"/>
      <c r="C105" s="23" t="s">
        <v>165</v>
      </c>
      <c r="D105" s="23">
        <f>D106+D107</f>
        <v>25879.71</v>
      </c>
      <c r="E105" s="23">
        <f>D105/G105</f>
        <v>7.37</v>
      </c>
      <c r="F105" s="23">
        <f>E105/12</f>
        <v>0.61</v>
      </c>
      <c r="G105" s="12">
        <v>3511.1</v>
      </c>
      <c r="H105" s="12">
        <v>1.07</v>
      </c>
      <c r="I105" s="13">
        <v>0.37</v>
      </c>
      <c r="K105" s="32"/>
    </row>
    <row r="106" spans="1:9" s="19" customFormat="1" ht="21" customHeight="1">
      <c r="A106" s="36" t="s">
        <v>51</v>
      </c>
      <c r="B106" s="30" t="s">
        <v>45</v>
      </c>
      <c r="C106" s="38"/>
      <c r="D106" s="38">
        <v>19086.96</v>
      </c>
      <c r="E106" s="37"/>
      <c r="F106" s="37"/>
      <c r="G106" s="12">
        <v>3511.1</v>
      </c>
      <c r="H106" s="12">
        <v>1.07</v>
      </c>
      <c r="I106" s="13">
        <v>0.26</v>
      </c>
    </row>
    <row r="107" spans="1:9" s="19" customFormat="1" ht="21.75" customHeight="1">
      <c r="A107" s="36" t="s">
        <v>61</v>
      </c>
      <c r="B107" s="30" t="s">
        <v>45</v>
      </c>
      <c r="C107" s="38"/>
      <c r="D107" s="38">
        <v>6792.75</v>
      </c>
      <c r="E107" s="37"/>
      <c r="F107" s="37"/>
      <c r="G107" s="12">
        <v>3511.1</v>
      </c>
      <c r="H107" s="12">
        <v>1.07</v>
      </c>
      <c r="I107" s="13">
        <v>0.12</v>
      </c>
    </row>
    <row r="108" spans="1:9" s="12" customFormat="1" ht="133.5" customHeight="1" thickBot="1">
      <c r="A108" s="41" t="s">
        <v>172</v>
      </c>
      <c r="B108" s="22" t="s">
        <v>9</v>
      </c>
      <c r="C108" s="35"/>
      <c r="D108" s="33">
        <v>25000</v>
      </c>
      <c r="E108" s="35">
        <f>D108/G108</f>
        <v>7.12</v>
      </c>
      <c r="F108" s="35">
        <f>E108/12</f>
        <v>0.59</v>
      </c>
      <c r="G108" s="12">
        <v>3511.1</v>
      </c>
      <c r="H108" s="12">
        <v>1.07</v>
      </c>
      <c r="I108" s="13">
        <v>0.3</v>
      </c>
    </row>
    <row r="109" spans="1:9" s="46" customFormat="1" ht="24" customHeight="1" thickBot="1">
      <c r="A109" s="51" t="s">
        <v>67</v>
      </c>
      <c r="B109" s="79" t="s">
        <v>8</v>
      </c>
      <c r="C109" s="82"/>
      <c r="D109" s="80">
        <f>E109*G109</f>
        <v>80053.08</v>
      </c>
      <c r="E109" s="33">
        <f>12*F109</f>
        <v>22.8</v>
      </c>
      <c r="F109" s="33">
        <v>1.9</v>
      </c>
      <c r="G109" s="12">
        <v>3511.1</v>
      </c>
      <c r="I109" s="47"/>
    </row>
    <row r="110" spans="1:9" s="54" customFormat="1" ht="24" customHeight="1" thickBot="1">
      <c r="A110" s="76" t="s">
        <v>28</v>
      </c>
      <c r="B110" s="77"/>
      <c r="C110" s="83"/>
      <c r="D110" s="78">
        <f>D108+D105+D102+D100+D93+D88+D77+D63+D62+D60+D50+D49+D48+D47+D39+D28+D15+D109+D61+D40+D41</f>
        <v>767518.2</v>
      </c>
      <c r="E110" s="78">
        <f>E108+E105+E102+E100+E93+E88+E77+E63+E62+E60+E50+E49+E48+E47+E39+E28+E15+E109+E61+E40+E41</f>
        <v>218.6</v>
      </c>
      <c r="F110" s="78">
        <f>F108+F105+F102+F100+F93+F88+F77+F63+F62+F60+F50+F49+F48+F47+F39+F28+F15+F109+F61+F40+F41</f>
        <v>18.22</v>
      </c>
      <c r="G110" s="12">
        <v>3511.1</v>
      </c>
      <c r="I110" s="55"/>
    </row>
    <row r="111" spans="7:9" s="56" customFormat="1" ht="19.5">
      <c r="G111" s="12">
        <v>3511.1</v>
      </c>
      <c r="I111" s="57"/>
    </row>
    <row r="112" spans="1:9" s="59" customFormat="1" ht="15">
      <c r="A112" s="58"/>
      <c r="G112" s="12">
        <v>3511.1</v>
      </c>
      <c r="I112" s="60"/>
    </row>
    <row r="113" spans="1:9" s="59" customFormat="1" ht="15.75" thickBot="1">
      <c r="A113" s="58"/>
      <c r="G113" s="12">
        <v>3511.1</v>
      </c>
      <c r="I113" s="60"/>
    </row>
    <row r="114" spans="1:9" s="61" customFormat="1" ht="39.75" thickBot="1">
      <c r="A114" s="51" t="s">
        <v>63</v>
      </c>
      <c r="B114" s="52"/>
      <c r="C114" s="53"/>
      <c r="D114" s="53">
        <f>D115+D116</f>
        <v>35162.62</v>
      </c>
      <c r="E114" s="53">
        <f>E115+E116</f>
        <v>10.02</v>
      </c>
      <c r="F114" s="53">
        <f>F115+F116</f>
        <v>0.83</v>
      </c>
      <c r="G114" s="12">
        <v>3511.1</v>
      </c>
      <c r="I114" s="62"/>
    </row>
    <row r="115" spans="1:9" s="59" customFormat="1" ht="15">
      <c r="A115" s="48" t="s">
        <v>136</v>
      </c>
      <c r="B115" s="49"/>
      <c r="C115" s="50"/>
      <c r="D115" s="49">
        <v>17375.07</v>
      </c>
      <c r="E115" s="44">
        <f>D115/G115</f>
        <v>4.95</v>
      </c>
      <c r="F115" s="45">
        <f>E115/12</f>
        <v>0.41</v>
      </c>
      <c r="G115" s="12">
        <v>3511.1</v>
      </c>
      <c r="I115" s="60"/>
    </row>
    <row r="116" spans="1:9" s="59" customFormat="1" ht="15">
      <c r="A116" s="74" t="s">
        <v>144</v>
      </c>
      <c r="B116" s="43"/>
      <c r="C116" s="44"/>
      <c r="D116" s="43">
        <v>17787.55</v>
      </c>
      <c r="E116" s="44">
        <f>D116/G116</f>
        <v>5.07</v>
      </c>
      <c r="F116" s="45">
        <f>E116/12</f>
        <v>0.42</v>
      </c>
      <c r="G116" s="12">
        <v>3511.1</v>
      </c>
      <c r="I116" s="60"/>
    </row>
    <row r="117" spans="1:9" s="59" customFormat="1" ht="12.75">
      <c r="A117" s="58"/>
      <c r="I117" s="60"/>
    </row>
    <row r="118" spans="1:9" s="59" customFormat="1" ht="13.5" thickBot="1">
      <c r="A118" s="58"/>
      <c r="I118" s="60"/>
    </row>
    <row r="119" spans="1:9" s="56" customFormat="1" ht="20.25" thickBot="1">
      <c r="A119" s="63" t="s">
        <v>169</v>
      </c>
      <c r="B119" s="64"/>
      <c r="C119" s="64"/>
      <c r="D119" s="65">
        <f>D110+D114</f>
        <v>802680.82</v>
      </c>
      <c r="E119" s="65">
        <f>E110+E114</f>
        <v>228.62</v>
      </c>
      <c r="F119" s="65">
        <f>F110+F114</f>
        <v>19.05</v>
      </c>
      <c r="I119" s="57"/>
    </row>
    <row r="120" spans="1:9" s="59" customFormat="1" ht="12.75">
      <c r="A120" s="58"/>
      <c r="I120" s="60"/>
    </row>
    <row r="121" spans="1:9" s="59" customFormat="1" ht="12.75">
      <c r="A121" s="58"/>
      <c r="I121" s="60"/>
    </row>
    <row r="122" spans="1:9" s="59" customFormat="1" ht="35.25" customHeight="1">
      <c r="A122" s="86" t="s">
        <v>166</v>
      </c>
      <c r="B122" s="87" t="s">
        <v>6</v>
      </c>
      <c r="C122" s="88" t="s">
        <v>167</v>
      </c>
      <c r="D122" s="87"/>
      <c r="E122" s="89"/>
      <c r="F122" s="90">
        <v>50</v>
      </c>
      <c r="I122" s="60"/>
    </row>
    <row r="123" spans="1:9" s="59" customFormat="1" ht="12.75">
      <c r="A123" s="58"/>
      <c r="I123" s="60"/>
    </row>
    <row r="124" spans="1:9" s="59" customFormat="1" ht="13.5" thickBot="1">
      <c r="A124" s="58"/>
      <c r="I124" s="60"/>
    </row>
    <row r="125" spans="1:9" s="69" customFormat="1" ht="20.25" thickBot="1">
      <c r="A125" s="63" t="s">
        <v>171</v>
      </c>
      <c r="B125" s="22" t="s">
        <v>8</v>
      </c>
      <c r="C125" s="33" t="s">
        <v>156</v>
      </c>
      <c r="D125" s="33">
        <v>161295.08</v>
      </c>
      <c r="E125" s="33">
        <f>D125/G125</f>
        <v>45.94</v>
      </c>
      <c r="F125" s="33">
        <f>E125/12</f>
        <v>3.83</v>
      </c>
      <c r="G125" s="69">
        <v>3511.1</v>
      </c>
      <c r="I125" s="70"/>
    </row>
    <row r="126" spans="1:9" s="69" customFormat="1" ht="19.5" thickBot="1">
      <c r="A126" s="91"/>
      <c r="B126" s="92"/>
      <c r="C126" s="93"/>
      <c r="D126" s="93"/>
      <c r="E126" s="93"/>
      <c r="F126" s="93"/>
      <c r="I126" s="70"/>
    </row>
    <row r="127" spans="1:9" s="69" customFormat="1" ht="20.25" thickBot="1">
      <c r="A127" s="63" t="s">
        <v>170</v>
      </c>
      <c r="B127" s="22"/>
      <c r="C127" s="33"/>
      <c r="D127" s="33">
        <f>D119+D125</f>
        <v>963975.9</v>
      </c>
      <c r="E127" s="33">
        <f>E119+E125</f>
        <v>274.56</v>
      </c>
      <c r="F127" s="33">
        <f>F119+F125</f>
        <v>22.88</v>
      </c>
      <c r="I127" s="70"/>
    </row>
    <row r="128" spans="1:9" s="56" customFormat="1" ht="19.5">
      <c r="A128" s="71"/>
      <c r="B128" s="72"/>
      <c r="C128" s="73"/>
      <c r="D128" s="73"/>
      <c r="E128" s="73"/>
      <c r="F128" s="73"/>
      <c r="I128" s="57"/>
    </row>
    <row r="129" spans="1:9" s="59" customFormat="1" ht="14.25">
      <c r="A129" s="108" t="s">
        <v>26</v>
      </c>
      <c r="B129" s="108"/>
      <c r="C129" s="108"/>
      <c r="D129" s="108"/>
      <c r="I129" s="60"/>
    </row>
    <row r="130" s="59" customFormat="1" ht="12.75">
      <c r="I130" s="60"/>
    </row>
    <row r="131" spans="1:9" s="59" customFormat="1" ht="12.75">
      <c r="A131" s="58" t="s">
        <v>27</v>
      </c>
      <c r="I131" s="60"/>
    </row>
    <row r="132" s="59" customFormat="1" ht="12.75">
      <c r="I132" s="60"/>
    </row>
    <row r="133" s="59" customFormat="1" ht="12.75">
      <c r="I133" s="60"/>
    </row>
    <row r="134" s="59" customFormat="1" ht="12.75">
      <c r="I134" s="60"/>
    </row>
    <row r="135" s="59" customFormat="1" ht="12.75">
      <c r="I135" s="60"/>
    </row>
    <row r="136" s="59" customFormat="1" ht="12.75">
      <c r="I136" s="60"/>
    </row>
    <row r="137" s="59" customFormat="1" ht="12.75">
      <c r="I137" s="60"/>
    </row>
    <row r="138" s="59" customFormat="1" ht="12.75">
      <c r="I138" s="60"/>
    </row>
    <row r="139" s="59" customFormat="1" ht="12.75">
      <c r="I139" s="60"/>
    </row>
    <row r="140" s="59" customFormat="1" ht="12.75">
      <c r="I140" s="60"/>
    </row>
    <row r="141" s="59" customFormat="1" ht="12.75">
      <c r="I141" s="60"/>
    </row>
    <row r="142" s="59" customFormat="1" ht="12.75">
      <c r="I142" s="60"/>
    </row>
    <row r="143" s="59" customFormat="1" ht="12.75">
      <c r="I143" s="60"/>
    </row>
    <row r="144" s="59" customFormat="1" ht="12.75">
      <c r="I144" s="60"/>
    </row>
    <row r="145" s="59" customFormat="1" ht="12.75">
      <c r="I145" s="60"/>
    </row>
    <row r="146" s="59" customFormat="1" ht="12.75">
      <c r="I146" s="60"/>
    </row>
    <row r="147" s="59" customFormat="1" ht="12.75">
      <c r="I147" s="60"/>
    </row>
    <row r="148" s="59" customFormat="1" ht="12.75">
      <c r="I148" s="60"/>
    </row>
    <row r="149" s="59" customFormat="1" ht="12.75">
      <c r="I149" s="60"/>
    </row>
  </sheetData>
  <sheetProtection/>
  <mergeCells count="12">
    <mergeCell ref="A8:F8"/>
    <mergeCell ref="A9:F9"/>
    <mergeCell ref="A10:F10"/>
    <mergeCell ref="A11:F11"/>
    <mergeCell ref="A14:F14"/>
    <mergeCell ref="A129:D129"/>
    <mergeCell ref="A1:F1"/>
    <mergeCell ref="B2:F2"/>
    <mergeCell ref="B3:F3"/>
    <mergeCell ref="B4:F4"/>
    <mergeCell ref="A5:F5"/>
    <mergeCell ref="A7:F7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="75" zoomScaleNormal="75" workbookViewId="0" topLeftCell="A1">
      <selection activeCell="C140" sqref="C14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6.375" style="1" customWidth="1"/>
    <col min="5" max="5" width="14.875" style="1" customWidth="1"/>
    <col min="6" max="6" width="20.875" style="1" customWidth="1"/>
    <col min="7" max="7" width="12.2539062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94" t="s">
        <v>173</v>
      </c>
      <c r="B1" s="95"/>
      <c r="C1" s="95"/>
      <c r="D1" s="95"/>
      <c r="E1" s="95"/>
      <c r="F1" s="95"/>
    </row>
    <row r="2" spans="2:6" ht="12.75" customHeight="1">
      <c r="B2" s="96"/>
      <c r="C2" s="96"/>
      <c r="D2" s="96"/>
      <c r="E2" s="95"/>
      <c r="F2" s="95"/>
    </row>
    <row r="3" spans="1:6" ht="23.25" customHeight="1">
      <c r="A3" s="75" t="s">
        <v>75</v>
      </c>
      <c r="B3" s="96" t="s">
        <v>0</v>
      </c>
      <c r="C3" s="96"/>
      <c r="D3" s="96"/>
      <c r="E3" s="95"/>
      <c r="F3" s="95"/>
    </row>
    <row r="4" spans="2:6" ht="14.25" customHeight="1">
      <c r="B4" s="96" t="s">
        <v>174</v>
      </c>
      <c r="C4" s="96"/>
      <c r="D4" s="96"/>
      <c r="E4" s="95"/>
      <c r="F4" s="95"/>
    </row>
    <row r="5" spans="1:9" ht="33" customHeight="1">
      <c r="A5" s="97"/>
      <c r="B5" s="97"/>
      <c r="C5" s="97"/>
      <c r="D5" s="97"/>
      <c r="E5" s="97"/>
      <c r="F5" s="97"/>
      <c r="I5" s="1"/>
    </row>
    <row r="6" spans="2:7" ht="35.25" customHeight="1" hidden="1">
      <c r="B6" s="3"/>
      <c r="C6" s="3"/>
      <c r="D6" s="3"/>
      <c r="E6" s="3"/>
      <c r="F6" s="3"/>
      <c r="G6" s="3"/>
    </row>
    <row r="7" spans="1:7" ht="35.25" customHeight="1">
      <c r="A7" s="97" t="s">
        <v>76</v>
      </c>
      <c r="B7" s="97"/>
      <c r="C7" s="97"/>
      <c r="D7" s="97"/>
      <c r="E7" s="97"/>
      <c r="F7" s="97"/>
      <c r="G7" s="3"/>
    </row>
    <row r="8" spans="1:9" s="4" customFormat="1" ht="22.5" customHeight="1">
      <c r="A8" s="98" t="s">
        <v>1</v>
      </c>
      <c r="B8" s="98"/>
      <c r="C8" s="98"/>
      <c r="D8" s="98"/>
      <c r="E8" s="99"/>
      <c r="F8" s="99"/>
      <c r="I8" s="5"/>
    </row>
    <row r="9" spans="1:6" s="6" customFormat="1" ht="18.75" customHeight="1">
      <c r="A9" s="98" t="s">
        <v>77</v>
      </c>
      <c r="B9" s="98"/>
      <c r="C9" s="98"/>
      <c r="D9" s="98"/>
      <c r="E9" s="99"/>
      <c r="F9" s="99"/>
    </row>
    <row r="10" spans="1:6" s="7" customFormat="1" ht="17.25" customHeight="1">
      <c r="A10" s="100" t="s">
        <v>53</v>
      </c>
      <c r="B10" s="100"/>
      <c r="C10" s="100"/>
      <c r="D10" s="100"/>
      <c r="E10" s="101"/>
      <c r="F10" s="101"/>
    </row>
    <row r="11" spans="1:6" s="6" customFormat="1" ht="30" customHeight="1" thickBot="1">
      <c r="A11" s="102" t="s">
        <v>54</v>
      </c>
      <c r="B11" s="102"/>
      <c r="C11" s="102"/>
      <c r="D11" s="102"/>
      <c r="E11" s="103"/>
      <c r="F11" s="103"/>
    </row>
    <row r="12" spans="1:9" s="12" customFormat="1" ht="139.5" customHeight="1" thickBot="1">
      <c r="A12" s="8" t="s">
        <v>2</v>
      </c>
      <c r="B12" s="9" t="s">
        <v>3</v>
      </c>
      <c r="C12" s="10" t="s">
        <v>78</v>
      </c>
      <c r="D12" s="10" t="s">
        <v>29</v>
      </c>
      <c r="E12" s="10" t="s">
        <v>4</v>
      </c>
      <c r="F12" s="11" t="s">
        <v>5</v>
      </c>
      <c r="I12" s="13"/>
    </row>
    <row r="13" spans="1:9" s="19" customFormat="1" ht="12.75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23.25" customHeight="1">
      <c r="A14" s="104"/>
      <c r="B14" s="105"/>
      <c r="C14" s="105"/>
      <c r="D14" s="105"/>
      <c r="E14" s="106"/>
      <c r="F14" s="107"/>
      <c r="I14" s="20"/>
    </row>
    <row r="15" spans="1:9" s="12" customFormat="1" ht="21.75" customHeight="1">
      <c r="A15" s="21" t="s">
        <v>71</v>
      </c>
      <c r="B15" s="22" t="s">
        <v>6</v>
      </c>
      <c r="C15" s="24" t="s">
        <v>147</v>
      </c>
      <c r="D15" s="24">
        <f>E15*G15</f>
        <v>141567.55</v>
      </c>
      <c r="E15" s="23">
        <f>F15*12</f>
        <v>40.32</v>
      </c>
      <c r="F15" s="23">
        <f>F25+F27</f>
        <v>3.36</v>
      </c>
      <c r="G15" s="12">
        <v>3511.1</v>
      </c>
      <c r="H15" s="12">
        <v>1.07</v>
      </c>
      <c r="I15" s="13">
        <v>2.24</v>
      </c>
    </row>
    <row r="16" spans="1:9" s="12" customFormat="1" ht="24" customHeight="1">
      <c r="A16" s="84" t="s">
        <v>55</v>
      </c>
      <c r="B16" s="85" t="s">
        <v>56</v>
      </c>
      <c r="C16" s="24"/>
      <c r="D16" s="24"/>
      <c r="E16" s="23"/>
      <c r="F16" s="23"/>
      <c r="G16" s="12">
        <v>3511.1</v>
      </c>
      <c r="I16" s="13"/>
    </row>
    <row r="17" spans="1:9" s="12" customFormat="1" ht="18.75" customHeight="1">
      <c r="A17" s="84" t="s">
        <v>57</v>
      </c>
      <c r="B17" s="85" t="s">
        <v>56</v>
      </c>
      <c r="C17" s="24"/>
      <c r="D17" s="24"/>
      <c r="E17" s="23"/>
      <c r="F17" s="23"/>
      <c r="G17" s="12">
        <v>3511.1</v>
      </c>
      <c r="I17" s="13"/>
    </row>
    <row r="18" spans="1:9" s="12" customFormat="1" ht="120" customHeight="1">
      <c r="A18" s="84" t="s">
        <v>79</v>
      </c>
      <c r="B18" s="85" t="s">
        <v>19</v>
      </c>
      <c r="C18" s="24"/>
      <c r="D18" s="24"/>
      <c r="E18" s="23"/>
      <c r="F18" s="23"/>
      <c r="G18" s="12">
        <v>3511.1</v>
      </c>
      <c r="I18" s="13"/>
    </row>
    <row r="19" spans="1:9" s="12" customFormat="1" ht="18.75" customHeight="1">
      <c r="A19" s="84" t="s">
        <v>80</v>
      </c>
      <c r="B19" s="85" t="s">
        <v>56</v>
      </c>
      <c r="C19" s="24"/>
      <c r="D19" s="24"/>
      <c r="E19" s="23"/>
      <c r="F19" s="23"/>
      <c r="G19" s="12">
        <v>3511.1</v>
      </c>
      <c r="I19" s="13"/>
    </row>
    <row r="20" spans="1:9" s="12" customFormat="1" ht="17.25" customHeight="1">
      <c r="A20" s="84" t="s">
        <v>81</v>
      </c>
      <c r="B20" s="85" t="s">
        <v>56</v>
      </c>
      <c r="C20" s="24"/>
      <c r="D20" s="24"/>
      <c r="E20" s="23"/>
      <c r="F20" s="23"/>
      <c r="G20" s="12">
        <v>3511.1</v>
      </c>
      <c r="I20" s="13"/>
    </row>
    <row r="21" spans="1:9" s="12" customFormat="1" ht="29.25" customHeight="1">
      <c r="A21" s="84" t="s">
        <v>82</v>
      </c>
      <c r="B21" s="85" t="s">
        <v>9</v>
      </c>
      <c r="C21" s="28"/>
      <c r="D21" s="28"/>
      <c r="E21" s="27"/>
      <c r="F21" s="27"/>
      <c r="G21" s="12">
        <v>3511.1</v>
      </c>
      <c r="I21" s="13"/>
    </row>
    <row r="22" spans="1:9" s="12" customFormat="1" ht="15">
      <c r="A22" s="84" t="s">
        <v>83</v>
      </c>
      <c r="B22" s="85" t="s">
        <v>11</v>
      </c>
      <c r="C22" s="28"/>
      <c r="D22" s="28"/>
      <c r="E22" s="27"/>
      <c r="F22" s="27"/>
      <c r="G22" s="12">
        <v>3511.1</v>
      </c>
      <c r="I22" s="13"/>
    </row>
    <row r="23" spans="1:9" s="12" customFormat="1" ht="15">
      <c r="A23" s="84" t="s">
        <v>84</v>
      </c>
      <c r="B23" s="85" t="s">
        <v>56</v>
      </c>
      <c r="C23" s="28"/>
      <c r="D23" s="28"/>
      <c r="E23" s="27"/>
      <c r="F23" s="27"/>
      <c r="G23" s="12">
        <v>3511.1</v>
      </c>
      <c r="I23" s="13"/>
    </row>
    <row r="24" spans="1:9" s="12" customFormat="1" ht="15">
      <c r="A24" s="84" t="s">
        <v>85</v>
      </c>
      <c r="B24" s="85" t="s">
        <v>14</v>
      </c>
      <c r="C24" s="28"/>
      <c r="D24" s="28"/>
      <c r="E24" s="27"/>
      <c r="F24" s="27"/>
      <c r="G24" s="12">
        <v>3511.1</v>
      </c>
      <c r="I24" s="13"/>
    </row>
    <row r="25" spans="1:9" s="12" customFormat="1" ht="15">
      <c r="A25" s="21" t="s">
        <v>70</v>
      </c>
      <c r="B25" s="26"/>
      <c r="C25" s="28"/>
      <c r="D25" s="28"/>
      <c r="E25" s="27"/>
      <c r="F25" s="23">
        <v>3.24</v>
      </c>
      <c r="G25" s="12">
        <v>3511.1</v>
      </c>
      <c r="I25" s="13"/>
    </row>
    <row r="26" spans="1:9" s="12" customFormat="1" ht="15">
      <c r="A26" s="25" t="s">
        <v>68</v>
      </c>
      <c r="B26" s="26" t="s">
        <v>56</v>
      </c>
      <c r="C26" s="28"/>
      <c r="D26" s="28"/>
      <c r="E26" s="27"/>
      <c r="F26" s="27">
        <v>0.12</v>
      </c>
      <c r="G26" s="12">
        <v>3511.1</v>
      </c>
      <c r="I26" s="13"/>
    </row>
    <row r="27" spans="1:9" s="12" customFormat="1" ht="15">
      <c r="A27" s="21" t="s">
        <v>70</v>
      </c>
      <c r="B27" s="26"/>
      <c r="C27" s="28"/>
      <c r="D27" s="28"/>
      <c r="E27" s="27"/>
      <c r="F27" s="23">
        <f>F26</f>
        <v>0.12</v>
      </c>
      <c r="G27" s="12">
        <v>3511.1</v>
      </c>
      <c r="I27" s="13"/>
    </row>
    <row r="28" spans="1:9" s="12" customFormat="1" ht="30">
      <c r="A28" s="21" t="s">
        <v>7</v>
      </c>
      <c r="B28" s="29" t="s">
        <v>8</v>
      </c>
      <c r="C28" s="24" t="s">
        <v>148</v>
      </c>
      <c r="D28" s="24">
        <f>E28*G28</f>
        <v>137354.23</v>
      </c>
      <c r="E28" s="23">
        <f>F28*12</f>
        <v>39.12</v>
      </c>
      <c r="F28" s="23">
        <v>3.26</v>
      </c>
      <c r="G28" s="12">
        <v>3511.1</v>
      </c>
      <c r="H28" s="12">
        <v>1.07</v>
      </c>
      <c r="I28" s="13">
        <v>2.35</v>
      </c>
    </row>
    <row r="29" spans="1:9" s="12" customFormat="1" ht="15">
      <c r="A29" s="84" t="s">
        <v>86</v>
      </c>
      <c r="B29" s="85" t="s">
        <v>8</v>
      </c>
      <c r="C29" s="24"/>
      <c r="D29" s="24"/>
      <c r="E29" s="23"/>
      <c r="F29" s="23"/>
      <c r="G29" s="12">
        <v>3511.1</v>
      </c>
      <c r="I29" s="13"/>
    </row>
    <row r="30" spans="1:9" s="12" customFormat="1" ht="15">
      <c r="A30" s="84" t="s">
        <v>87</v>
      </c>
      <c r="B30" s="85" t="s">
        <v>88</v>
      </c>
      <c r="C30" s="24"/>
      <c r="D30" s="24"/>
      <c r="E30" s="23"/>
      <c r="F30" s="23"/>
      <c r="G30" s="12">
        <v>3511.1</v>
      </c>
      <c r="I30" s="13"/>
    </row>
    <row r="31" spans="1:9" s="12" customFormat="1" ht="15">
      <c r="A31" s="84" t="s">
        <v>89</v>
      </c>
      <c r="B31" s="85" t="s">
        <v>90</v>
      </c>
      <c r="C31" s="24"/>
      <c r="D31" s="24"/>
      <c r="E31" s="23"/>
      <c r="F31" s="23"/>
      <c r="G31" s="12">
        <v>3511.1</v>
      </c>
      <c r="I31" s="13"/>
    </row>
    <row r="32" spans="1:9" s="12" customFormat="1" ht="15">
      <c r="A32" s="84" t="s">
        <v>58</v>
      </c>
      <c r="B32" s="85" t="s">
        <v>8</v>
      </c>
      <c r="C32" s="24"/>
      <c r="D32" s="24"/>
      <c r="E32" s="23"/>
      <c r="F32" s="23"/>
      <c r="G32" s="12">
        <v>3511.1</v>
      </c>
      <c r="I32" s="13"/>
    </row>
    <row r="33" spans="1:9" s="12" customFormat="1" ht="25.5">
      <c r="A33" s="84" t="s">
        <v>59</v>
      </c>
      <c r="B33" s="85" t="s">
        <v>9</v>
      </c>
      <c r="C33" s="24"/>
      <c r="D33" s="24"/>
      <c r="E33" s="23"/>
      <c r="F33" s="23"/>
      <c r="G33" s="12">
        <v>3511.1</v>
      </c>
      <c r="I33" s="13"/>
    </row>
    <row r="34" spans="1:9" s="12" customFormat="1" ht="15">
      <c r="A34" s="84" t="s">
        <v>91</v>
      </c>
      <c r="B34" s="85" t="s">
        <v>8</v>
      </c>
      <c r="C34" s="24"/>
      <c r="D34" s="24"/>
      <c r="E34" s="23"/>
      <c r="F34" s="23"/>
      <c r="G34" s="12">
        <v>3511.1</v>
      </c>
      <c r="I34" s="13"/>
    </row>
    <row r="35" spans="1:9" s="12" customFormat="1" ht="15">
      <c r="A35" s="84" t="s">
        <v>92</v>
      </c>
      <c r="B35" s="85" t="s">
        <v>8</v>
      </c>
      <c r="C35" s="24"/>
      <c r="D35" s="24"/>
      <c r="E35" s="23"/>
      <c r="F35" s="23"/>
      <c r="G35" s="12">
        <v>3511.1</v>
      </c>
      <c r="I35" s="13"/>
    </row>
    <row r="36" spans="1:9" s="12" customFormat="1" ht="25.5">
      <c r="A36" s="84" t="s">
        <v>93</v>
      </c>
      <c r="B36" s="85" t="s">
        <v>60</v>
      </c>
      <c r="C36" s="24"/>
      <c r="D36" s="24"/>
      <c r="E36" s="23"/>
      <c r="F36" s="23"/>
      <c r="G36" s="12">
        <v>3511.1</v>
      </c>
      <c r="I36" s="13"/>
    </row>
    <row r="37" spans="1:9" s="12" customFormat="1" ht="25.5">
      <c r="A37" s="84" t="s">
        <v>94</v>
      </c>
      <c r="B37" s="85" t="s">
        <v>9</v>
      </c>
      <c r="C37" s="24"/>
      <c r="D37" s="24"/>
      <c r="E37" s="23"/>
      <c r="F37" s="23"/>
      <c r="G37" s="12">
        <v>3511.1</v>
      </c>
      <c r="I37" s="13"/>
    </row>
    <row r="38" spans="1:9" s="12" customFormat="1" ht="25.5">
      <c r="A38" s="84" t="s">
        <v>95</v>
      </c>
      <c r="B38" s="85" t="s">
        <v>8</v>
      </c>
      <c r="C38" s="24"/>
      <c r="D38" s="24"/>
      <c r="E38" s="23"/>
      <c r="F38" s="23"/>
      <c r="G38" s="12">
        <v>3511.1</v>
      </c>
      <c r="I38" s="13"/>
    </row>
    <row r="39" spans="1:9" s="32" customFormat="1" ht="15">
      <c r="A39" s="31" t="s">
        <v>10</v>
      </c>
      <c r="B39" s="22" t="s">
        <v>11</v>
      </c>
      <c r="C39" s="24" t="s">
        <v>147</v>
      </c>
      <c r="D39" s="24">
        <f>E39*G39</f>
        <v>34970.56</v>
      </c>
      <c r="E39" s="23">
        <f>F39*12</f>
        <v>9.96</v>
      </c>
      <c r="F39" s="23">
        <v>0.83</v>
      </c>
      <c r="G39" s="12">
        <v>3511.1</v>
      </c>
      <c r="H39" s="12">
        <v>1.07</v>
      </c>
      <c r="I39" s="13">
        <v>0.6</v>
      </c>
    </row>
    <row r="40" spans="1:9" s="12" customFormat="1" ht="15">
      <c r="A40" s="31" t="s">
        <v>12</v>
      </c>
      <c r="B40" s="22" t="s">
        <v>13</v>
      </c>
      <c r="C40" s="24" t="s">
        <v>147</v>
      </c>
      <c r="D40" s="24">
        <f>E40*G40</f>
        <v>113759.64</v>
      </c>
      <c r="E40" s="23">
        <f>F40*12</f>
        <v>32.4</v>
      </c>
      <c r="F40" s="23">
        <v>2.7</v>
      </c>
      <c r="G40" s="12">
        <v>3511.1</v>
      </c>
      <c r="H40" s="12">
        <v>1.07</v>
      </c>
      <c r="I40" s="13">
        <v>1.94</v>
      </c>
    </row>
    <row r="41" spans="1:9" s="12" customFormat="1" ht="17.25" customHeight="1">
      <c r="A41" s="31" t="s">
        <v>96</v>
      </c>
      <c r="B41" s="22" t="s">
        <v>8</v>
      </c>
      <c r="C41" s="24" t="s">
        <v>156</v>
      </c>
      <c r="D41" s="24">
        <v>0</v>
      </c>
      <c r="E41" s="23">
        <f>D41/G41</f>
        <v>0</v>
      </c>
      <c r="F41" s="23">
        <f>E41/12</f>
        <v>0</v>
      </c>
      <c r="G41" s="12">
        <v>3511.1</v>
      </c>
      <c r="I41" s="13"/>
    </row>
    <row r="42" spans="1:9" s="12" customFormat="1" ht="21" customHeight="1">
      <c r="A42" s="84" t="s">
        <v>97</v>
      </c>
      <c r="B42" s="85" t="s">
        <v>19</v>
      </c>
      <c r="C42" s="24"/>
      <c r="D42" s="24"/>
      <c r="E42" s="23"/>
      <c r="F42" s="23"/>
      <c r="G42" s="12">
        <v>3511.1</v>
      </c>
      <c r="I42" s="13"/>
    </row>
    <row r="43" spans="1:9" s="12" customFormat="1" ht="20.25" customHeight="1">
      <c r="A43" s="84" t="s">
        <v>98</v>
      </c>
      <c r="B43" s="85" t="s">
        <v>14</v>
      </c>
      <c r="C43" s="24"/>
      <c r="D43" s="24"/>
      <c r="E43" s="23"/>
      <c r="F43" s="23"/>
      <c r="G43" s="12">
        <v>3511.1</v>
      </c>
      <c r="I43" s="13"/>
    </row>
    <row r="44" spans="1:9" s="12" customFormat="1" ht="23.25" customHeight="1">
      <c r="A44" s="84" t="s">
        <v>99</v>
      </c>
      <c r="B44" s="85" t="s">
        <v>100</v>
      </c>
      <c r="C44" s="24"/>
      <c r="D44" s="24"/>
      <c r="E44" s="23"/>
      <c r="F44" s="23"/>
      <c r="G44" s="12">
        <v>3511.1</v>
      </c>
      <c r="I44" s="13"/>
    </row>
    <row r="45" spans="1:9" s="12" customFormat="1" ht="23.25" customHeight="1">
      <c r="A45" s="84" t="s">
        <v>101</v>
      </c>
      <c r="B45" s="85" t="s">
        <v>102</v>
      </c>
      <c r="C45" s="24"/>
      <c r="D45" s="24"/>
      <c r="E45" s="23"/>
      <c r="F45" s="23"/>
      <c r="G45" s="12">
        <v>3511.1</v>
      </c>
      <c r="I45" s="13"/>
    </row>
    <row r="46" spans="1:9" s="12" customFormat="1" ht="21.75" customHeight="1">
      <c r="A46" s="84" t="s">
        <v>103</v>
      </c>
      <c r="B46" s="85" t="s">
        <v>100</v>
      </c>
      <c r="C46" s="24"/>
      <c r="D46" s="24"/>
      <c r="E46" s="23"/>
      <c r="F46" s="23"/>
      <c r="G46" s="12">
        <v>3511.1</v>
      </c>
      <c r="I46" s="13"/>
    </row>
    <row r="47" spans="1:9" s="19" customFormat="1" ht="30">
      <c r="A47" s="31" t="s">
        <v>104</v>
      </c>
      <c r="B47" s="22" t="s">
        <v>6</v>
      </c>
      <c r="C47" s="24" t="s">
        <v>149</v>
      </c>
      <c r="D47" s="24">
        <v>2246.78</v>
      </c>
      <c r="E47" s="23">
        <f>D47/G47</f>
        <v>0.64</v>
      </c>
      <c r="F47" s="23">
        <f>E47/12</f>
        <v>0.05</v>
      </c>
      <c r="G47" s="12">
        <v>3511.1</v>
      </c>
      <c r="H47" s="12">
        <v>1.07</v>
      </c>
      <c r="I47" s="13">
        <v>0.04</v>
      </c>
    </row>
    <row r="48" spans="1:9" s="19" customFormat="1" ht="30">
      <c r="A48" s="31" t="s">
        <v>105</v>
      </c>
      <c r="B48" s="22" t="s">
        <v>6</v>
      </c>
      <c r="C48" s="24" t="s">
        <v>149</v>
      </c>
      <c r="D48" s="24">
        <v>2246.78</v>
      </c>
      <c r="E48" s="23">
        <f>D48/G48</f>
        <v>0.64</v>
      </c>
      <c r="F48" s="23">
        <f>E48/12</f>
        <v>0.05</v>
      </c>
      <c r="G48" s="12">
        <v>3511.1</v>
      </c>
      <c r="H48" s="12">
        <v>1.07</v>
      </c>
      <c r="I48" s="13">
        <v>0.04</v>
      </c>
    </row>
    <row r="49" spans="1:9" s="19" customFormat="1" ht="34.5" customHeight="1">
      <c r="A49" s="31" t="s">
        <v>106</v>
      </c>
      <c r="B49" s="22" t="s">
        <v>6</v>
      </c>
      <c r="C49" s="24" t="s">
        <v>149</v>
      </c>
      <c r="D49" s="24">
        <v>14185.73</v>
      </c>
      <c r="E49" s="23">
        <f>D49/G49</f>
        <v>4.04</v>
      </c>
      <c r="F49" s="23">
        <f>E49/12</f>
        <v>0.34</v>
      </c>
      <c r="G49" s="12">
        <v>3511.1</v>
      </c>
      <c r="H49" s="12">
        <v>1.07</v>
      </c>
      <c r="I49" s="13">
        <v>0.25</v>
      </c>
    </row>
    <row r="50" spans="1:9" s="19" customFormat="1" ht="30">
      <c r="A50" s="31" t="s">
        <v>20</v>
      </c>
      <c r="B50" s="22"/>
      <c r="C50" s="24" t="s">
        <v>157</v>
      </c>
      <c r="D50" s="24">
        <f>E50*G50</f>
        <v>8426.64</v>
      </c>
      <c r="E50" s="23">
        <f>F50*12</f>
        <v>2.4</v>
      </c>
      <c r="F50" s="23">
        <v>0.2</v>
      </c>
      <c r="G50" s="12">
        <v>3511.1</v>
      </c>
      <c r="H50" s="12">
        <v>1.07</v>
      </c>
      <c r="I50" s="13">
        <v>0.03</v>
      </c>
    </row>
    <row r="51" spans="1:9" s="19" customFormat="1" ht="25.5">
      <c r="A51" s="42" t="s">
        <v>107</v>
      </c>
      <c r="B51" s="43" t="s">
        <v>69</v>
      </c>
      <c r="C51" s="24"/>
      <c r="D51" s="24"/>
      <c r="E51" s="23"/>
      <c r="F51" s="23"/>
      <c r="G51" s="12">
        <v>3511.1</v>
      </c>
      <c r="H51" s="12"/>
      <c r="I51" s="13"/>
    </row>
    <row r="52" spans="1:9" s="19" customFormat="1" ht="30" customHeight="1">
      <c r="A52" s="42" t="s">
        <v>108</v>
      </c>
      <c r="B52" s="43" t="s">
        <v>69</v>
      </c>
      <c r="C52" s="24"/>
      <c r="D52" s="24"/>
      <c r="E52" s="23"/>
      <c r="F52" s="23"/>
      <c r="G52" s="12">
        <v>3511.1</v>
      </c>
      <c r="H52" s="12"/>
      <c r="I52" s="13"/>
    </row>
    <row r="53" spans="1:9" s="19" customFormat="1" ht="15">
      <c r="A53" s="42" t="s">
        <v>109</v>
      </c>
      <c r="B53" s="43" t="s">
        <v>56</v>
      </c>
      <c r="C53" s="24"/>
      <c r="D53" s="24"/>
      <c r="E53" s="23"/>
      <c r="F53" s="23"/>
      <c r="G53" s="12">
        <v>3511.1</v>
      </c>
      <c r="H53" s="12"/>
      <c r="I53" s="13"/>
    </row>
    <row r="54" spans="1:9" s="19" customFormat="1" ht="17.25" customHeight="1">
      <c r="A54" s="42" t="s">
        <v>110</v>
      </c>
      <c r="B54" s="43" t="s">
        <v>69</v>
      </c>
      <c r="C54" s="24"/>
      <c r="D54" s="24"/>
      <c r="E54" s="23"/>
      <c r="F54" s="23"/>
      <c r="G54" s="12">
        <v>3511.1</v>
      </c>
      <c r="H54" s="12"/>
      <c r="I54" s="13"/>
    </row>
    <row r="55" spans="1:9" s="19" customFormat="1" ht="25.5">
      <c r="A55" s="42" t="s">
        <v>111</v>
      </c>
      <c r="B55" s="43" t="s">
        <v>69</v>
      </c>
      <c r="C55" s="24"/>
      <c r="D55" s="24"/>
      <c r="E55" s="23"/>
      <c r="F55" s="23"/>
      <c r="G55" s="12">
        <v>3511.1</v>
      </c>
      <c r="H55" s="12"/>
      <c r="I55" s="13"/>
    </row>
    <row r="56" spans="1:9" s="19" customFormat="1" ht="21.75" customHeight="1">
      <c r="A56" s="42" t="s">
        <v>112</v>
      </c>
      <c r="B56" s="43" t="s">
        <v>69</v>
      </c>
      <c r="C56" s="24"/>
      <c r="D56" s="24"/>
      <c r="E56" s="23"/>
      <c r="F56" s="23"/>
      <c r="G56" s="12">
        <v>3511.1</v>
      </c>
      <c r="H56" s="12"/>
      <c r="I56" s="13"/>
    </row>
    <row r="57" spans="1:9" s="19" customFormat="1" ht="25.5">
      <c r="A57" s="42" t="s">
        <v>113</v>
      </c>
      <c r="B57" s="43" t="s">
        <v>69</v>
      </c>
      <c r="C57" s="24"/>
      <c r="D57" s="24"/>
      <c r="E57" s="23"/>
      <c r="F57" s="23"/>
      <c r="G57" s="12">
        <v>3511.1</v>
      </c>
      <c r="H57" s="12"/>
      <c r="I57" s="13"/>
    </row>
    <row r="58" spans="1:9" s="19" customFormat="1" ht="24.75" customHeight="1">
      <c r="A58" s="42" t="s">
        <v>114</v>
      </c>
      <c r="B58" s="43" t="s">
        <v>69</v>
      </c>
      <c r="C58" s="24"/>
      <c r="D58" s="24"/>
      <c r="E58" s="23"/>
      <c r="F58" s="23"/>
      <c r="G58" s="12">
        <v>3511.1</v>
      </c>
      <c r="H58" s="12"/>
      <c r="I58" s="13"/>
    </row>
    <row r="59" spans="1:9" s="19" customFormat="1" ht="23.25" customHeight="1">
      <c r="A59" s="42" t="s">
        <v>115</v>
      </c>
      <c r="B59" s="43" t="s">
        <v>69</v>
      </c>
      <c r="C59" s="24"/>
      <c r="D59" s="24"/>
      <c r="E59" s="23"/>
      <c r="F59" s="23"/>
      <c r="G59" s="12">
        <v>3511.1</v>
      </c>
      <c r="H59" s="12"/>
      <c r="I59" s="13"/>
    </row>
    <row r="60" spans="1:9" s="12" customFormat="1" ht="15">
      <c r="A60" s="31" t="s">
        <v>22</v>
      </c>
      <c r="B60" s="22" t="s">
        <v>23</v>
      </c>
      <c r="C60" s="24" t="s">
        <v>158</v>
      </c>
      <c r="D60" s="24">
        <f>E60*G60</f>
        <v>2949.32</v>
      </c>
      <c r="E60" s="23">
        <f>12*F60</f>
        <v>0.84</v>
      </c>
      <c r="F60" s="23">
        <v>0.07</v>
      </c>
      <c r="G60" s="12">
        <v>3511.1</v>
      </c>
      <c r="H60" s="12">
        <v>1.07</v>
      </c>
      <c r="I60" s="13">
        <v>0.03</v>
      </c>
    </row>
    <row r="61" spans="1:9" s="12" customFormat="1" ht="15">
      <c r="A61" s="31" t="s">
        <v>24</v>
      </c>
      <c r="B61" s="34" t="s">
        <v>25</v>
      </c>
      <c r="C61" s="33" t="s">
        <v>158</v>
      </c>
      <c r="D61" s="24">
        <v>1853.6</v>
      </c>
      <c r="E61" s="23">
        <f>D61/G61</f>
        <v>0.53</v>
      </c>
      <c r="F61" s="23">
        <f>E61/12</f>
        <v>0.04</v>
      </c>
      <c r="G61" s="12">
        <v>3511.1</v>
      </c>
      <c r="H61" s="12">
        <v>1.07</v>
      </c>
      <c r="I61" s="13">
        <v>0.02</v>
      </c>
    </row>
    <row r="62" spans="1:9" s="32" customFormat="1" ht="30">
      <c r="A62" s="31" t="s">
        <v>21</v>
      </c>
      <c r="B62" s="22"/>
      <c r="C62" s="33" t="s">
        <v>153</v>
      </c>
      <c r="D62" s="24">
        <v>2849.1</v>
      </c>
      <c r="E62" s="23">
        <f>D62/G62</f>
        <v>0.81</v>
      </c>
      <c r="F62" s="23">
        <f>E62/12</f>
        <v>0.07</v>
      </c>
      <c r="G62" s="12">
        <v>3511.1</v>
      </c>
      <c r="H62" s="12">
        <v>1.07</v>
      </c>
      <c r="I62" s="13">
        <v>0.03</v>
      </c>
    </row>
    <row r="63" spans="1:9" s="32" customFormat="1" ht="21" customHeight="1">
      <c r="A63" s="31" t="s">
        <v>30</v>
      </c>
      <c r="B63" s="22"/>
      <c r="C63" s="23" t="s">
        <v>159</v>
      </c>
      <c r="D63" s="23">
        <f>D64+D65+D66+D67+D68+D69+D70+D71+D72+D73+D74+D76</f>
        <v>50652.64</v>
      </c>
      <c r="E63" s="23">
        <f>D63/G62</f>
        <v>14.43</v>
      </c>
      <c r="F63" s="23">
        <f>E63/12+0.01</f>
        <v>1.21</v>
      </c>
      <c r="G63" s="12">
        <v>3511.1</v>
      </c>
      <c r="H63" s="12">
        <v>1.07</v>
      </c>
      <c r="I63" s="13">
        <v>0.87</v>
      </c>
    </row>
    <row r="64" spans="1:11" s="19" customFormat="1" ht="27" customHeight="1">
      <c r="A64" s="36" t="s">
        <v>73</v>
      </c>
      <c r="B64" s="30" t="s">
        <v>14</v>
      </c>
      <c r="C64" s="38"/>
      <c r="D64" s="38">
        <v>1043.27</v>
      </c>
      <c r="E64" s="37"/>
      <c r="F64" s="37"/>
      <c r="G64" s="12">
        <v>3511.1</v>
      </c>
      <c r="H64" s="12">
        <v>1.07</v>
      </c>
      <c r="I64" s="13">
        <v>0.01</v>
      </c>
      <c r="K64" s="32"/>
    </row>
    <row r="65" spans="1:11" s="19" customFormat="1" ht="18.75" customHeight="1">
      <c r="A65" s="36" t="s">
        <v>15</v>
      </c>
      <c r="B65" s="30" t="s">
        <v>19</v>
      </c>
      <c r="C65" s="38"/>
      <c r="D65" s="38">
        <v>2021.67</v>
      </c>
      <c r="E65" s="37"/>
      <c r="F65" s="37"/>
      <c r="G65" s="12">
        <v>3511.1</v>
      </c>
      <c r="H65" s="12">
        <v>1.07</v>
      </c>
      <c r="I65" s="13">
        <v>0.02</v>
      </c>
      <c r="K65" s="32"/>
    </row>
    <row r="66" spans="1:11" s="19" customFormat="1" ht="18" customHeight="1">
      <c r="A66" s="36" t="s">
        <v>72</v>
      </c>
      <c r="B66" s="40" t="s">
        <v>14</v>
      </c>
      <c r="C66" s="38"/>
      <c r="D66" s="38">
        <v>3602.46</v>
      </c>
      <c r="E66" s="37"/>
      <c r="F66" s="37"/>
      <c r="G66" s="12">
        <v>3511.1</v>
      </c>
      <c r="H66" s="12"/>
      <c r="I66" s="13"/>
      <c r="K66" s="32"/>
    </row>
    <row r="67" spans="1:11" s="19" customFormat="1" ht="15">
      <c r="A67" s="36" t="s">
        <v>44</v>
      </c>
      <c r="B67" s="30" t="s">
        <v>14</v>
      </c>
      <c r="C67" s="38"/>
      <c r="D67" s="38">
        <v>3852.68</v>
      </c>
      <c r="E67" s="37"/>
      <c r="F67" s="37"/>
      <c r="G67" s="12">
        <v>3511.1</v>
      </c>
      <c r="H67" s="12">
        <v>1.07</v>
      </c>
      <c r="I67" s="13">
        <v>0.05</v>
      </c>
      <c r="K67" s="32"/>
    </row>
    <row r="68" spans="1:11" s="19" customFormat="1" ht="15">
      <c r="A68" s="36" t="s">
        <v>16</v>
      </c>
      <c r="B68" s="30" t="s">
        <v>14</v>
      </c>
      <c r="C68" s="38"/>
      <c r="D68" s="38">
        <v>8588.18</v>
      </c>
      <c r="E68" s="37"/>
      <c r="F68" s="37"/>
      <c r="G68" s="12">
        <v>3511.1</v>
      </c>
      <c r="H68" s="12">
        <v>1.07</v>
      </c>
      <c r="I68" s="13">
        <v>0.15</v>
      </c>
      <c r="K68" s="32"/>
    </row>
    <row r="69" spans="1:11" s="19" customFormat="1" ht="15">
      <c r="A69" s="36" t="s">
        <v>17</v>
      </c>
      <c r="B69" s="30" t="s">
        <v>14</v>
      </c>
      <c r="C69" s="38"/>
      <c r="D69" s="38">
        <v>1010.85</v>
      </c>
      <c r="E69" s="37"/>
      <c r="F69" s="37"/>
      <c r="G69" s="12">
        <v>3511.1</v>
      </c>
      <c r="H69" s="12">
        <v>1.07</v>
      </c>
      <c r="I69" s="13">
        <v>0.02</v>
      </c>
      <c r="K69" s="32"/>
    </row>
    <row r="70" spans="1:11" s="19" customFormat="1" ht="15">
      <c r="A70" s="36" t="s">
        <v>41</v>
      </c>
      <c r="B70" s="30" t="s">
        <v>14</v>
      </c>
      <c r="C70" s="38"/>
      <c r="D70" s="38">
        <v>1926.28</v>
      </c>
      <c r="E70" s="37"/>
      <c r="F70" s="37"/>
      <c r="G70" s="12">
        <v>3511.1</v>
      </c>
      <c r="H70" s="12">
        <v>1.07</v>
      </c>
      <c r="I70" s="13">
        <v>0.02</v>
      </c>
      <c r="K70" s="32"/>
    </row>
    <row r="71" spans="1:11" s="19" customFormat="1" ht="15">
      <c r="A71" s="36" t="s">
        <v>42</v>
      </c>
      <c r="B71" s="30" t="s">
        <v>19</v>
      </c>
      <c r="C71" s="38"/>
      <c r="D71" s="38">
        <v>7705.39</v>
      </c>
      <c r="E71" s="37"/>
      <c r="F71" s="37"/>
      <c r="G71" s="12">
        <v>3511.1</v>
      </c>
      <c r="H71" s="12">
        <v>1.07</v>
      </c>
      <c r="I71" s="13">
        <v>0.1</v>
      </c>
      <c r="K71" s="32"/>
    </row>
    <row r="72" spans="1:11" s="19" customFormat="1" ht="25.5">
      <c r="A72" s="36" t="s">
        <v>18</v>
      </c>
      <c r="B72" s="30" t="s">
        <v>14</v>
      </c>
      <c r="C72" s="38"/>
      <c r="D72" s="38">
        <v>3311.99</v>
      </c>
      <c r="E72" s="37"/>
      <c r="F72" s="37"/>
      <c r="G72" s="12">
        <v>3511.1</v>
      </c>
      <c r="H72" s="12">
        <v>1.07</v>
      </c>
      <c r="I72" s="13">
        <v>0.05</v>
      </c>
      <c r="K72" s="32"/>
    </row>
    <row r="73" spans="1:11" s="19" customFormat="1" ht="25.5">
      <c r="A73" s="36" t="s">
        <v>74</v>
      </c>
      <c r="B73" s="30" t="s">
        <v>14</v>
      </c>
      <c r="C73" s="38"/>
      <c r="D73" s="38">
        <v>13652.99</v>
      </c>
      <c r="E73" s="37"/>
      <c r="F73" s="37"/>
      <c r="G73" s="12">
        <v>3511.1</v>
      </c>
      <c r="H73" s="12">
        <v>1.07</v>
      </c>
      <c r="I73" s="13">
        <v>0.01</v>
      </c>
      <c r="K73" s="32"/>
    </row>
    <row r="74" spans="1:11" s="19" customFormat="1" ht="30.75" customHeight="1">
      <c r="A74" s="36" t="s">
        <v>168</v>
      </c>
      <c r="B74" s="40" t="s">
        <v>49</v>
      </c>
      <c r="C74" s="81"/>
      <c r="D74" s="38">
        <v>3936.88</v>
      </c>
      <c r="E74" s="37"/>
      <c r="F74" s="37"/>
      <c r="G74" s="12">
        <v>3511.1</v>
      </c>
      <c r="H74" s="12"/>
      <c r="I74" s="13"/>
      <c r="K74" s="32"/>
    </row>
    <row r="75" spans="1:11" s="19" customFormat="1" ht="18" customHeight="1">
      <c r="A75" s="36" t="s">
        <v>117</v>
      </c>
      <c r="B75" s="43" t="s">
        <v>14</v>
      </c>
      <c r="C75" s="81"/>
      <c r="D75" s="38">
        <v>0</v>
      </c>
      <c r="E75" s="37"/>
      <c r="F75" s="37"/>
      <c r="G75" s="12">
        <v>3511.1</v>
      </c>
      <c r="H75" s="12">
        <v>1.07</v>
      </c>
      <c r="I75" s="13">
        <v>0</v>
      </c>
      <c r="K75" s="32"/>
    </row>
    <row r="76" spans="1:11" s="19" customFormat="1" ht="20.25" customHeight="1">
      <c r="A76" s="36" t="s">
        <v>118</v>
      </c>
      <c r="B76" s="40" t="s">
        <v>48</v>
      </c>
      <c r="C76" s="38"/>
      <c r="D76" s="38">
        <f>E76*G76</f>
        <v>0</v>
      </c>
      <c r="E76" s="37"/>
      <c r="F76" s="37"/>
      <c r="G76" s="12">
        <v>3511.1</v>
      </c>
      <c r="H76" s="12">
        <v>1.07</v>
      </c>
      <c r="I76" s="13">
        <v>0.01</v>
      </c>
      <c r="K76" s="32"/>
    </row>
    <row r="77" spans="1:9" s="32" customFormat="1" ht="30">
      <c r="A77" s="31" t="s">
        <v>35</v>
      </c>
      <c r="B77" s="22"/>
      <c r="C77" s="23" t="s">
        <v>160</v>
      </c>
      <c r="D77" s="23">
        <f>D78+D79+D80+D81+D82+D83+D84+D85+D87</f>
        <v>62664.33</v>
      </c>
      <c r="E77" s="23">
        <f>D77/G77</f>
        <v>17.85</v>
      </c>
      <c r="F77" s="23">
        <f>E77/12</f>
        <v>1.49</v>
      </c>
      <c r="G77" s="12">
        <v>3511.1</v>
      </c>
      <c r="H77" s="12">
        <v>1.07</v>
      </c>
      <c r="I77" s="13">
        <v>0.51</v>
      </c>
    </row>
    <row r="78" spans="1:11" s="19" customFormat="1" ht="15">
      <c r="A78" s="36" t="s">
        <v>31</v>
      </c>
      <c r="B78" s="30" t="s">
        <v>45</v>
      </c>
      <c r="C78" s="38"/>
      <c r="D78" s="38">
        <v>2889.52</v>
      </c>
      <c r="E78" s="37"/>
      <c r="F78" s="37"/>
      <c r="G78" s="12">
        <v>3511.1</v>
      </c>
      <c r="H78" s="12">
        <v>1.07</v>
      </c>
      <c r="I78" s="13">
        <v>0.05</v>
      </c>
      <c r="K78" s="32"/>
    </row>
    <row r="79" spans="1:11" s="19" customFormat="1" ht="25.5">
      <c r="A79" s="36" t="s">
        <v>32</v>
      </c>
      <c r="B79" s="40" t="s">
        <v>14</v>
      </c>
      <c r="C79" s="38"/>
      <c r="D79" s="38">
        <v>1926.35</v>
      </c>
      <c r="E79" s="37"/>
      <c r="F79" s="37"/>
      <c r="G79" s="12">
        <v>3511.1</v>
      </c>
      <c r="H79" s="12">
        <v>1.07</v>
      </c>
      <c r="I79" s="13">
        <v>0.03</v>
      </c>
      <c r="K79" s="32"/>
    </row>
    <row r="80" spans="1:11" s="19" customFormat="1" ht="15">
      <c r="A80" s="36" t="s">
        <v>50</v>
      </c>
      <c r="B80" s="30" t="s">
        <v>49</v>
      </c>
      <c r="C80" s="38"/>
      <c r="D80" s="38">
        <v>2021.63</v>
      </c>
      <c r="E80" s="37"/>
      <c r="F80" s="37"/>
      <c r="G80" s="12">
        <v>3511.1</v>
      </c>
      <c r="H80" s="12">
        <v>1.07</v>
      </c>
      <c r="I80" s="13">
        <v>0.03</v>
      </c>
      <c r="K80" s="32"/>
    </row>
    <row r="81" spans="1:11" s="19" customFormat="1" ht="25.5">
      <c r="A81" s="36" t="s">
        <v>46</v>
      </c>
      <c r="B81" s="30" t="s">
        <v>47</v>
      </c>
      <c r="C81" s="38"/>
      <c r="D81" s="38">
        <v>1926.35</v>
      </c>
      <c r="E81" s="37"/>
      <c r="F81" s="37"/>
      <c r="G81" s="12">
        <v>3511.1</v>
      </c>
      <c r="H81" s="12">
        <v>1.07</v>
      </c>
      <c r="I81" s="13">
        <v>0.03</v>
      </c>
      <c r="K81" s="32"/>
    </row>
    <row r="82" spans="1:11" s="19" customFormat="1" ht="15">
      <c r="A82" s="36" t="s">
        <v>64</v>
      </c>
      <c r="B82" s="40" t="s">
        <v>49</v>
      </c>
      <c r="C82" s="38"/>
      <c r="D82" s="38">
        <v>13424.22</v>
      </c>
      <c r="E82" s="37"/>
      <c r="F82" s="37"/>
      <c r="G82" s="12">
        <v>3511.1</v>
      </c>
      <c r="H82" s="12">
        <v>1.07</v>
      </c>
      <c r="I82" s="13">
        <v>0.22</v>
      </c>
      <c r="K82" s="32"/>
    </row>
    <row r="83" spans="1:11" s="19" customFormat="1" ht="18" customHeight="1">
      <c r="A83" s="36" t="s">
        <v>43</v>
      </c>
      <c r="B83" s="30" t="s">
        <v>6</v>
      </c>
      <c r="C83" s="81"/>
      <c r="D83" s="38">
        <v>6851.28</v>
      </c>
      <c r="E83" s="37"/>
      <c r="F83" s="37"/>
      <c r="G83" s="12">
        <v>3511.1</v>
      </c>
      <c r="H83" s="12">
        <v>1.07</v>
      </c>
      <c r="I83" s="13">
        <v>0.12</v>
      </c>
      <c r="K83" s="32"/>
    </row>
    <row r="84" spans="1:11" s="19" customFormat="1" ht="27.75" customHeight="1">
      <c r="A84" s="36" t="s">
        <v>119</v>
      </c>
      <c r="B84" s="40" t="s">
        <v>14</v>
      </c>
      <c r="C84" s="81"/>
      <c r="D84" s="81">
        <v>33624.98</v>
      </c>
      <c r="E84" s="39"/>
      <c r="F84" s="39"/>
      <c r="G84" s="12">
        <v>3511.1</v>
      </c>
      <c r="H84" s="12"/>
      <c r="I84" s="13"/>
      <c r="K84" s="32"/>
    </row>
    <row r="85" spans="1:11" s="19" customFormat="1" ht="27" customHeight="1">
      <c r="A85" s="36" t="s">
        <v>116</v>
      </c>
      <c r="B85" s="40" t="s">
        <v>49</v>
      </c>
      <c r="C85" s="81"/>
      <c r="D85" s="81">
        <v>0</v>
      </c>
      <c r="E85" s="39"/>
      <c r="F85" s="39"/>
      <c r="G85" s="12">
        <v>3511.1</v>
      </c>
      <c r="H85" s="12"/>
      <c r="I85" s="13"/>
      <c r="K85" s="32"/>
    </row>
    <row r="86" spans="1:11" s="19" customFormat="1" ht="18" customHeight="1">
      <c r="A86" s="42" t="s">
        <v>120</v>
      </c>
      <c r="B86" s="40" t="s">
        <v>48</v>
      </c>
      <c r="C86" s="81"/>
      <c r="D86" s="81">
        <v>0</v>
      </c>
      <c r="E86" s="39"/>
      <c r="F86" s="39"/>
      <c r="G86" s="12">
        <v>3511.1</v>
      </c>
      <c r="H86" s="12"/>
      <c r="I86" s="13"/>
      <c r="K86" s="32"/>
    </row>
    <row r="87" spans="1:11" s="19" customFormat="1" ht="18" customHeight="1">
      <c r="A87" s="36" t="s">
        <v>121</v>
      </c>
      <c r="B87" s="40" t="s">
        <v>14</v>
      </c>
      <c r="C87" s="81"/>
      <c r="D87" s="81">
        <v>0</v>
      </c>
      <c r="E87" s="39"/>
      <c r="F87" s="39"/>
      <c r="G87" s="12">
        <v>3511.1</v>
      </c>
      <c r="H87" s="12"/>
      <c r="I87" s="13"/>
      <c r="K87" s="32"/>
    </row>
    <row r="88" spans="1:11" s="19" customFormat="1" ht="30">
      <c r="A88" s="31" t="s">
        <v>36</v>
      </c>
      <c r="B88" s="30"/>
      <c r="C88" s="23" t="s">
        <v>161</v>
      </c>
      <c r="D88" s="23">
        <v>0</v>
      </c>
      <c r="E88" s="23">
        <f>D88/G88</f>
        <v>0</v>
      </c>
      <c r="F88" s="23">
        <f>E88/12</f>
        <v>0</v>
      </c>
      <c r="G88" s="12">
        <v>3511.1</v>
      </c>
      <c r="H88" s="12">
        <v>1.07</v>
      </c>
      <c r="I88" s="13">
        <v>0.09</v>
      </c>
      <c r="K88" s="32"/>
    </row>
    <row r="89" spans="1:11" s="19" customFormat="1" ht="18.75" customHeight="1">
      <c r="A89" s="36" t="s">
        <v>122</v>
      </c>
      <c r="B89" s="30" t="s">
        <v>14</v>
      </c>
      <c r="C89" s="81"/>
      <c r="D89" s="28">
        <v>0</v>
      </c>
      <c r="E89" s="23"/>
      <c r="F89" s="23"/>
      <c r="G89" s="12">
        <v>3511.1</v>
      </c>
      <c r="H89" s="12"/>
      <c r="I89" s="13"/>
      <c r="K89" s="32"/>
    </row>
    <row r="90" spans="1:11" s="19" customFormat="1" ht="17.25" customHeight="1">
      <c r="A90" s="42" t="s">
        <v>123</v>
      </c>
      <c r="B90" s="40" t="s">
        <v>49</v>
      </c>
      <c r="C90" s="81"/>
      <c r="D90" s="28">
        <v>0</v>
      </c>
      <c r="E90" s="23"/>
      <c r="F90" s="23"/>
      <c r="G90" s="12">
        <v>3511.1</v>
      </c>
      <c r="H90" s="12"/>
      <c r="I90" s="13"/>
      <c r="K90" s="32"/>
    </row>
    <row r="91" spans="1:11" s="19" customFormat="1" ht="15">
      <c r="A91" s="36" t="s">
        <v>124</v>
      </c>
      <c r="B91" s="40" t="s">
        <v>48</v>
      </c>
      <c r="C91" s="81"/>
      <c r="D91" s="28">
        <v>0</v>
      </c>
      <c r="E91" s="23"/>
      <c r="F91" s="23"/>
      <c r="G91" s="12">
        <v>3511.1</v>
      </c>
      <c r="H91" s="12"/>
      <c r="I91" s="13"/>
      <c r="K91" s="32"/>
    </row>
    <row r="92" spans="1:11" s="19" customFormat="1" ht="25.5">
      <c r="A92" s="36" t="s">
        <v>125</v>
      </c>
      <c r="B92" s="40" t="s">
        <v>48</v>
      </c>
      <c r="C92" s="38"/>
      <c r="D92" s="38">
        <f>E92*G92</f>
        <v>0</v>
      </c>
      <c r="E92" s="37"/>
      <c r="F92" s="37"/>
      <c r="G92" s="12">
        <v>3511.1</v>
      </c>
      <c r="H92" s="12">
        <v>1.07</v>
      </c>
      <c r="I92" s="13">
        <v>0</v>
      </c>
      <c r="K92" s="32"/>
    </row>
    <row r="93" spans="1:11" s="19" customFormat="1" ht="18.75" customHeight="1">
      <c r="A93" s="31" t="s">
        <v>126</v>
      </c>
      <c r="B93" s="30"/>
      <c r="C93" s="23" t="s">
        <v>162</v>
      </c>
      <c r="D93" s="23">
        <f>D95+D96+D97+D94+D98+D99</f>
        <v>26017.55</v>
      </c>
      <c r="E93" s="23">
        <f>D93/G93</f>
        <v>7.41</v>
      </c>
      <c r="F93" s="23">
        <f>E93/12</f>
        <v>0.62</v>
      </c>
      <c r="G93" s="12">
        <v>3511.1</v>
      </c>
      <c r="H93" s="12">
        <v>1.07</v>
      </c>
      <c r="I93" s="13">
        <v>0.2</v>
      </c>
      <c r="K93" s="32"/>
    </row>
    <row r="94" spans="1:11" s="19" customFormat="1" ht="17.25" customHeight="1">
      <c r="A94" s="36" t="s">
        <v>33</v>
      </c>
      <c r="B94" s="30" t="s">
        <v>6</v>
      </c>
      <c r="C94" s="38"/>
      <c r="D94" s="38">
        <f>E94*G94</f>
        <v>0</v>
      </c>
      <c r="E94" s="37"/>
      <c r="F94" s="37"/>
      <c r="G94" s="12">
        <v>3511.1</v>
      </c>
      <c r="H94" s="12">
        <v>1.07</v>
      </c>
      <c r="I94" s="13">
        <v>0</v>
      </c>
      <c r="K94" s="32"/>
    </row>
    <row r="95" spans="1:11" s="19" customFormat="1" ht="43.5" customHeight="1">
      <c r="A95" s="36" t="s">
        <v>127</v>
      </c>
      <c r="B95" s="30" t="s">
        <v>14</v>
      </c>
      <c r="C95" s="38"/>
      <c r="D95" s="38">
        <v>10515.34</v>
      </c>
      <c r="E95" s="37"/>
      <c r="F95" s="37"/>
      <c r="G95" s="12">
        <v>3511.1</v>
      </c>
      <c r="H95" s="12">
        <v>1.07</v>
      </c>
      <c r="I95" s="13">
        <v>0.18</v>
      </c>
      <c r="K95" s="32"/>
    </row>
    <row r="96" spans="1:11" s="19" customFormat="1" ht="41.25" customHeight="1">
      <c r="A96" s="36" t="s">
        <v>128</v>
      </c>
      <c r="B96" s="30" t="s">
        <v>14</v>
      </c>
      <c r="C96" s="38"/>
      <c r="D96" s="38">
        <v>1006.81</v>
      </c>
      <c r="E96" s="37"/>
      <c r="F96" s="37"/>
      <c r="G96" s="12">
        <v>3511.1</v>
      </c>
      <c r="H96" s="12">
        <v>1.07</v>
      </c>
      <c r="I96" s="13">
        <v>0.02</v>
      </c>
      <c r="K96" s="32"/>
    </row>
    <row r="97" spans="1:11" s="19" customFormat="1" ht="27.75" customHeight="1">
      <c r="A97" s="36" t="s">
        <v>52</v>
      </c>
      <c r="B97" s="30" t="s">
        <v>9</v>
      </c>
      <c r="C97" s="38"/>
      <c r="D97" s="38">
        <f>E97*G97</f>
        <v>0</v>
      </c>
      <c r="E97" s="37"/>
      <c r="F97" s="37"/>
      <c r="G97" s="12">
        <v>3511.1</v>
      </c>
      <c r="H97" s="12">
        <v>1.07</v>
      </c>
      <c r="I97" s="13">
        <v>0</v>
      </c>
      <c r="K97" s="32"/>
    </row>
    <row r="98" spans="1:11" s="19" customFormat="1" ht="22.5" customHeight="1">
      <c r="A98" s="36" t="s">
        <v>38</v>
      </c>
      <c r="B98" s="40" t="s">
        <v>129</v>
      </c>
      <c r="C98" s="38"/>
      <c r="D98" s="38">
        <v>0</v>
      </c>
      <c r="E98" s="37"/>
      <c r="F98" s="37"/>
      <c r="G98" s="12">
        <v>3511.1</v>
      </c>
      <c r="H98" s="12"/>
      <c r="I98" s="13"/>
      <c r="K98" s="32"/>
    </row>
    <row r="99" spans="1:11" s="19" customFormat="1" ht="58.5" customHeight="1">
      <c r="A99" s="36" t="s">
        <v>130</v>
      </c>
      <c r="B99" s="40" t="s">
        <v>69</v>
      </c>
      <c r="C99" s="38"/>
      <c r="D99" s="38">
        <v>14495.4</v>
      </c>
      <c r="E99" s="37"/>
      <c r="F99" s="37"/>
      <c r="G99" s="12">
        <v>3511.1</v>
      </c>
      <c r="H99" s="12">
        <v>1.07</v>
      </c>
      <c r="I99" s="13">
        <v>0</v>
      </c>
      <c r="K99" s="32"/>
    </row>
    <row r="100" spans="1:11" s="19" customFormat="1" ht="15">
      <c r="A100" s="31" t="s">
        <v>37</v>
      </c>
      <c r="B100" s="30"/>
      <c r="C100" s="23" t="s">
        <v>163</v>
      </c>
      <c r="D100" s="23">
        <f>D101</f>
        <v>0</v>
      </c>
      <c r="E100" s="23">
        <f>D100/G100</f>
        <v>0</v>
      </c>
      <c r="F100" s="23">
        <f>E100/12</f>
        <v>0</v>
      </c>
      <c r="G100" s="12">
        <v>3511.1</v>
      </c>
      <c r="H100" s="12">
        <v>1.07</v>
      </c>
      <c r="I100" s="13">
        <v>0.14</v>
      </c>
      <c r="K100" s="32"/>
    </row>
    <row r="101" spans="1:11" s="19" customFormat="1" ht="15">
      <c r="A101" s="36" t="s">
        <v>34</v>
      </c>
      <c r="B101" s="30" t="s">
        <v>14</v>
      </c>
      <c r="C101" s="38"/>
      <c r="D101" s="38">
        <v>0</v>
      </c>
      <c r="E101" s="37"/>
      <c r="F101" s="37"/>
      <c r="G101" s="12">
        <v>3511.1</v>
      </c>
      <c r="H101" s="12">
        <v>1.07</v>
      </c>
      <c r="I101" s="13">
        <v>0.02</v>
      </c>
      <c r="K101" s="32"/>
    </row>
    <row r="102" spans="1:11" s="12" customFormat="1" ht="15">
      <c r="A102" s="31" t="s">
        <v>40</v>
      </c>
      <c r="B102" s="22"/>
      <c r="C102" s="23" t="s">
        <v>164</v>
      </c>
      <c r="D102" s="23">
        <f>D103+D104</f>
        <v>34840.96</v>
      </c>
      <c r="E102" s="23">
        <f>D102/G102</f>
        <v>9.92</v>
      </c>
      <c r="F102" s="23">
        <f>E102/12</f>
        <v>0.83</v>
      </c>
      <c r="G102" s="12">
        <v>3511.1</v>
      </c>
      <c r="H102" s="12">
        <v>1.07</v>
      </c>
      <c r="I102" s="13">
        <v>0.37</v>
      </c>
      <c r="K102" s="32"/>
    </row>
    <row r="103" spans="1:11" s="19" customFormat="1" ht="41.25" customHeight="1">
      <c r="A103" s="42" t="s">
        <v>131</v>
      </c>
      <c r="B103" s="40" t="s">
        <v>19</v>
      </c>
      <c r="C103" s="38"/>
      <c r="D103" s="38">
        <v>19866</v>
      </c>
      <c r="E103" s="37"/>
      <c r="F103" s="37"/>
      <c r="G103" s="12">
        <v>3511.1</v>
      </c>
      <c r="H103" s="12">
        <v>1.07</v>
      </c>
      <c r="I103" s="13">
        <v>0.03</v>
      </c>
      <c r="K103" s="32"/>
    </row>
    <row r="104" spans="1:11" s="19" customFormat="1" ht="34.5" customHeight="1">
      <c r="A104" s="42" t="s">
        <v>155</v>
      </c>
      <c r="B104" s="40" t="s">
        <v>69</v>
      </c>
      <c r="C104" s="38"/>
      <c r="D104" s="38">
        <v>14974.96</v>
      </c>
      <c r="E104" s="37"/>
      <c r="F104" s="37"/>
      <c r="G104" s="12">
        <v>3511.1</v>
      </c>
      <c r="H104" s="12">
        <v>1.07</v>
      </c>
      <c r="I104" s="13">
        <v>0.34</v>
      </c>
      <c r="K104" s="32"/>
    </row>
    <row r="105" spans="1:11" s="12" customFormat="1" ht="15">
      <c r="A105" s="31" t="s">
        <v>39</v>
      </c>
      <c r="B105" s="22"/>
      <c r="C105" s="23" t="s">
        <v>165</v>
      </c>
      <c r="D105" s="23">
        <f>D106+D107</f>
        <v>25879.71</v>
      </c>
      <c r="E105" s="23">
        <f>D105/G105</f>
        <v>7.37</v>
      </c>
      <c r="F105" s="23">
        <f>E105/12</f>
        <v>0.61</v>
      </c>
      <c r="G105" s="12">
        <v>3511.1</v>
      </c>
      <c r="H105" s="12">
        <v>1.07</v>
      </c>
      <c r="I105" s="13">
        <v>0.37</v>
      </c>
      <c r="K105" s="32"/>
    </row>
    <row r="106" spans="1:9" s="19" customFormat="1" ht="21" customHeight="1">
      <c r="A106" s="36" t="s">
        <v>51</v>
      </c>
      <c r="B106" s="30" t="s">
        <v>45</v>
      </c>
      <c r="C106" s="38"/>
      <c r="D106" s="38">
        <v>19086.96</v>
      </c>
      <c r="E106" s="37"/>
      <c r="F106" s="37"/>
      <c r="G106" s="12">
        <v>3511.1</v>
      </c>
      <c r="H106" s="12">
        <v>1.07</v>
      </c>
      <c r="I106" s="13">
        <v>0.26</v>
      </c>
    </row>
    <row r="107" spans="1:9" s="19" customFormat="1" ht="21.75" customHeight="1">
      <c r="A107" s="36" t="s">
        <v>61</v>
      </c>
      <c r="B107" s="30" t="s">
        <v>45</v>
      </c>
      <c r="C107" s="38"/>
      <c r="D107" s="38">
        <v>6792.75</v>
      </c>
      <c r="E107" s="37"/>
      <c r="F107" s="37"/>
      <c r="G107" s="12">
        <v>3511.1</v>
      </c>
      <c r="H107" s="12">
        <v>1.07</v>
      </c>
      <c r="I107" s="13">
        <v>0.12</v>
      </c>
    </row>
    <row r="108" spans="1:9" s="12" customFormat="1" ht="133.5" customHeight="1" thickBot="1">
      <c r="A108" s="41" t="s">
        <v>172</v>
      </c>
      <c r="B108" s="22" t="s">
        <v>9</v>
      </c>
      <c r="C108" s="35"/>
      <c r="D108" s="33">
        <v>25000</v>
      </c>
      <c r="E108" s="35">
        <f>D108/G108</f>
        <v>7.12</v>
      </c>
      <c r="F108" s="35">
        <f>E108/12</f>
        <v>0.59</v>
      </c>
      <c r="G108" s="12">
        <v>3511.1</v>
      </c>
      <c r="H108" s="12">
        <v>1.07</v>
      </c>
      <c r="I108" s="13">
        <v>0.3</v>
      </c>
    </row>
    <row r="109" spans="1:9" s="46" customFormat="1" ht="24" customHeight="1" thickBot="1">
      <c r="A109" s="51" t="s">
        <v>67</v>
      </c>
      <c r="B109" s="79" t="s">
        <v>8</v>
      </c>
      <c r="C109" s="82"/>
      <c r="D109" s="80">
        <f>E109*G109</f>
        <v>80053.08</v>
      </c>
      <c r="E109" s="33">
        <f>12*F109</f>
        <v>22.8</v>
      </c>
      <c r="F109" s="33">
        <v>1.9</v>
      </c>
      <c r="G109" s="12">
        <v>3511.1</v>
      </c>
      <c r="I109" s="47"/>
    </row>
    <row r="110" spans="1:9" s="54" customFormat="1" ht="24" customHeight="1" thickBot="1">
      <c r="A110" s="76" t="s">
        <v>28</v>
      </c>
      <c r="B110" s="77"/>
      <c r="C110" s="83"/>
      <c r="D110" s="78">
        <f>D108+D105+D102+D100+D93+D88+D77+D63+D62+D60+D50+D49+D48+D47+D39+D28+D15+D109+D61+D40+D41</f>
        <v>767518.2</v>
      </c>
      <c r="E110" s="78">
        <f>E108+E105+E102+E100+E93+E88+E77+E63+E62+E60+E50+E49+E48+E47+E39+E28+E15+E109+E61+E40+E41</f>
        <v>218.6</v>
      </c>
      <c r="F110" s="78">
        <f>F108+F105+F102+F100+F93+F88+F77+F63+F62+F60+F50+F49+F48+F47+F39+F28+F15+F109+F61+F40+F41</f>
        <v>18.22</v>
      </c>
      <c r="G110" s="12">
        <v>3511.1</v>
      </c>
      <c r="I110" s="55"/>
    </row>
    <row r="111" spans="7:9" s="56" customFormat="1" ht="19.5">
      <c r="G111" s="12">
        <v>3511.1</v>
      </c>
      <c r="I111" s="57"/>
    </row>
    <row r="112" spans="1:9" s="59" customFormat="1" ht="15">
      <c r="A112" s="58"/>
      <c r="G112" s="12">
        <v>3511.1</v>
      </c>
      <c r="I112" s="60"/>
    </row>
    <row r="113" spans="1:9" s="59" customFormat="1" ht="15.75" thickBot="1">
      <c r="A113" s="58"/>
      <c r="G113" s="12">
        <v>3511.1</v>
      </c>
      <c r="I113" s="60"/>
    </row>
    <row r="114" spans="1:9" s="61" customFormat="1" ht="39.75" thickBot="1">
      <c r="A114" s="51" t="s">
        <v>63</v>
      </c>
      <c r="B114" s="52"/>
      <c r="C114" s="53"/>
      <c r="D114" s="53">
        <f>D115+D116</f>
        <v>35162.62</v>
      </c>
      <c r="E114" s="53">
        <f>E115+E116</f>
        <v>10.02</v>
      </c>
      <c r="F114" s="53">
        <f>F115+F116</f>
        <v>0.83</v>
      </c>
      <c r="G114" s="12">
        <v>3511.1</v>
      </c>
      <c r="I114" s="62"/>
    </row>
    <row r="115" spans="1:9" s="59" customFormat="1" ht="15">
      <c r="A115" s="48" t="s">
        <v>136</v>
      </c>
      <c r="B115" s="49"/>
      <c r="C115" s="50"/>
      <c r="D115" s="49">
        <v>17375.07</v>
      </c>
      <c r="E115" s="44">
        <f>D115/G115</f>
        <v>4.95</v>
      </c>
      <c r="F115" s="45">
        <f>E115/12</f>
        <v>0.41</v>
      </c>
      <c r="G115" s="12">
        <v>3511.1</v>
      </c>
      <c r="I115" s="60"/>
    </row>
    <row r="116" spans="1:9" s="59" customFormat="1" ht="15">
      <c r="A116" s="74" t="s">
        <v>144</v>
      </c>
      <c r="B116" s="43"/>
      <c r="C116" s="44"/>
      <c r="D116" s="43">
        <v>17787.55</v>
      </c>
      <c r="E116" s="44">
        <f>D116/G116</f>
        <v>5.07</v>
      </c>
      <c r="F116" s="45">
        <f>E116/12</f>
        <v>0.42</v>
      </c>
      <c r="G116" s="12">
        <v>3511.1</v>
      </c>
      <c r="I116" s="60"/>
    </row>
    <row r="117" spans="1:9" s="59" customFormat="1" ht="12.75">
      <c r="A117" s="58"/>
      <c r="I117" s="60"/>
    </row>
    <row r="118" spans="1:9" s="59" customFormat="1" ht="13.5" thickBot="1">
      <c r="A118" s="58"/>
      <c r="I118" s="60"/>
    </row>
    <row r="119" spans="1:9" s="56" customFormat="1" ht="20.25" thickBot="1">
      <c r="A119" s="63" t="s">
        <v>169</v>
      </c>
      <c r="B119" s="64"/>
      <c r="C119" s="64"/>
      <c r="D119" s="65">
        <f>D110+D114</f>
        <v>802680.82</v>
      </c>
      <c r="E119" s="65">
        <f>E110+E114</f>
        <v>228.62</v>
      </c>
      <c r="F119" s="65">
        <f>F110+F114</f>
        <v>19.05</v>
      </c>
      <c r="I119" s="57"/>
    </row>
    <row r="120" spans="1:9" s="59" customFormat="1" ht="12.75">
      <c r="A120" s="58"/>
      <c r="I120" s="60"/>
    </row>
    <row r="121" spans="1:9" s="59" customFormat="1" ht="12.75">
      <c r="A121" s="58"/>
      <c r="I121" s="60"/>
    </row>
    <row r="122" spans="1:9" s="59" customFormat="1" ht="12.75">
      <c r="A122" s="58"/>
      <c r="I122" s="60"/>
    </row>
    <row r="123" spans="1:9" s="59" customFormat="1" ht="12.75">
      <c r="A123" s="58"/>
      <c r="I123" s="60"/>
    </row>
    <row r="124" spans="1:9" s="69" customFormat="1" ht="18.75">
      <c r="A124" s="91"/>
      <c r="B124" s="92"/>
      <c r="C124" s="93"/>
      <c r="D124" s="93"/>
      <c r="E124" s="93"/>
      <c r="F124" s="93"/>
      <c r="I124" s="70"/>
    </row>
    <row r="125" spans="1:9" s="56" customFormat="1" ht="19.5">
      <c r="A125" s="71"/>
      <c r="B125" s="72"/>
      <c r="C125" s="73"/>
      <c r="D125" s="73"/>
      <c r="E125" s="73"/>
      <c r="F125" s="73"/>
      <c r="I125" s="57"/>
    </row>
    <row r="126" spans="1:9" s="59" customFormat="1" ht="14.25">
      <c r="A126" s="108" t="s">
        <v>26</v>
      </c>
      <c r="B126" s="108"/>
      <c r="C126" s="108"/>
      <c r="D126" s="108"/>
      <c r="I126" s="60"/>
    </row>
    <row r="127" s="59" customFormat="1" ht="12.75">
      <c r="I127" s="60"/>
    </row>
    <row r="128" spans="1:9" s="59" customFormat="1" ht="12.75">
      <c r="A128" s="58" t="s">
        <v>27</v>
      </c>
      <c r="I128" s="60"/>
    </row>
    <row r="129" s="59" customFormat="1" ht="12.75">
      <c r="I129" s="60"/>
    </row>
    <row r="130" s="59" customFormat="1" ht="12.75">
      <c r="I130" s="60"/>
    </row>
    <row r="131" s="59" customFormat="1" ht="12.75">
      <c r="I131" s="60"/>
    </row>
    <row r="132" s="59" customFormat="1" ht="12.75">
      <c r="I132" s="60"/>
    </row>
    <row r="133" s="59" customFormat="1" ht="12.75">
      <c r="I133" s="60"/>
    </row>
    <row r="134" s="59" customFormat="1" ht="12.75">
      <c r="I134" s="60"/>
    </row>
    <row r="135" s="59" customFormat="1" ht="12.75">
      <c r="I135" s="60"/>
    </row>
    <row r="136" s="59" customFormat="1" ht="12.75">
      <c r="I136" s="60"/>
    </row>
    <row r="137" s="59" customFormat="1" ht="12.75">
      <c r="I137" s="60"/>
    </row>
    <row r="138" s="59" customFormat="1" ht="12.75">
      <c r="I138" s="60"/>
    </row>
    <row r="139" s="59" customFormat="1" ht="12.75">
      <c r="I139" s="60"/>
    </row>
    <row r="140" s="59" customFormat="1" ht="12.75">
      <c r="I140" s="60"/>
    </row>
    <row r="141" s="59" customFormat="1" ht="12.75">
      <c r="I141" s="60"/>
    </row>
    <row r="142" s="59" customFormat="1" ht="12.75">
      <c r="I142" s="60"/>
    </row>
    <row r="143" s="59" customFormat="1" ht="12.75">
      <c r="I143" s="60"/>
    </row>
    <row r="144" s="59" customFormat="1" ht="409.5">
      <c r="I144" s="60"/>
    </row>
    <row r="145" s="59" customFormat="1" ht="12.75">
      <c r="I145" s="60"/>
    </row>
    <row r="146" s="59" customFormat="1" ht="409.5">
      <c r="I146" s="60"/>
    </row>
  </sheetData>
  <sheetProtection/>
  <mergeCells count="12"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1:F11"/>
    <mergeCell ref="A14:F14"/>
    <mergeCell ref="A126:D12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2016-04-20T13:09:53Z</cp:lastPrinted>
  <dcterms:created xsi:type="dcterms:W3CDTF">2010-04-02T14:46:04Z</dcterms:created>
  <dcterms:modified xsi:type="dcterms:W3CDTF">2016-04-20T13:13:01Z</dcterms:modified>
  <cp:category/>
  <cp:version/>
  <cp:contentType/>
  <cp:contentStatus/>
</cp:coreProperties>
</file>